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filterPrivacy="1" codeName="ThisWorkbook" defaultThemeVersion="124226"/>
  <xr:revisionPtr revIDLastSave="0" documentId="8_{64C62A9D-E9CE-4EDC-B15D-A1D0CB5E8FFD}" xr6:coauthVersionLast="47" xr6:coauthVersionMax="47" xr10:uidLastSave="{00000000-0000-0000-0000-000000000000}"/>
  <bookViews>
    <workbookView xWindow="0" yWindow="0" windowWidth="28800" windowHeight="12225" tabRatio="762" xr2:uid="{00000000-000D-0000-FFFF-FFFF00000000}"/>
  </bookViews>
  <sheets>
    <sheet name="Menú" sheetId="79" r:id="rId1"/>
    <sheet name="Graduados- Consolidado" sheetId="84" r:id="rId2"/>
    <sheet name="Graduados programa- Pregrado" sheetId="93" r:id="rId3"/>
    <sheet name="Graduados Programa-Cartagena" sheetId="100" r:id="rId4"/>
    <sheet name="Graduados Programa -Posgrado" sheetId="95" r:id="rId5"/>
    <sheet name="Empleab y Salario  Utadeo-" sheetId="104" state="hidden" r:id="rId6"/>
    <sheet name="Empleab y Salario Programa-Preg" sheetId="107" state="hidden" r:id="rId7"/>
    <sheet name="Empleab y Salario Programa-Posg" sheetId="108" state="hidden" r:id="rId8"/>
    <sheet name="DATOS" sheetId="10" state="hidden" r:id="rId9"/>
  </sheets>
  <definedNames>
    <definedName name="_Toc278876680" localSheetId="1">'Graduados- Consolidado'!#REF!</definedName>
    <definedName name="_Toc278876680" localSheetId="4">'Graduados Programa -Posgrado'!#REF!</definedName>
    <definedName name="_Toc278876680" localSheetId="2">'Graduados programa- Pregrado'!#REF!</definedName>
    <definedName name="_Toc278876680" localSheetId="3">'Graduados Programa-Cartagena'!#REF!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00" l="1"/>
  <c r="AC8" i="84"/>
  <c r="AC9" i="84"/>
  <c r="AC10" i="84"/>
  <c r="AC11" i="84"/>
  <c r="AC12" i="84"/>
  <c r="AC13" i="84"/>
  <c r="AC24" i="84"/>
  <c r="AC19" i="84"/>
  <c r="AB21" i="100" l="1"/>
  <c r="AB8" i="84"/>
  <c r="AB9" i="84"/>
  <c r="AB10" i="84"/>
  <c r="AB11" i="84"/>
  <c r="AB12" i="84"/>
  <c r="AB13" i="84" s="1"/>
  <c r="AB24" i="84"/>
  <c r="AB19" i="84"/>
  <c r="AA12" i="84" l="1"/>
  <c r="AA11" i="84"/>
  <c r="AA10" i="84"/>
  <c r="AA9" i="84"/>
  <c r="AA8" i="84"/>
  <c r="Z35" i="95"/>
  <c r="AA19" i="84"/>
  <c r="AA24" i="84"/>
  <c r="AA13" i="84" l="1"/>
  <c r="Z44" i="95"/>
  <c r="Z18" i="95"/>
  <c r="Z65" i="95" l="1"/>
  <c r="Z77" i="95" l="1"/>
  <c r="AA21" i="100" l="1"/>
  <c r="Z21" i="100" l="1"/>
  <c r="Z24" i="84"/>
  <c r="Z19" i="84"/>
  <c r="Z13" i="84"/>
  <c r="B71" i="104" l="1"/>
  <c r="A68" i="107" s="1"/>
  <c r="B50" i="108" s="1"/>
  <c r="B83" i="95"/>
  <c r="X77" i="95"/>
  <c r="X44" i="95"/>
  <c r="X18" i="95"/>
  <c r="Y21" i="100"/>
  <c r="X48" i="93"/>
  <c r="X23" i="93"/>
  <c r="X36" i="93" s="1"/>
  <c r="X50" i="93" s="1"/>
  <c r="X21" i="93"/>
  <c r="Y12" i="84"/>
  <c r="Y11" i="84"/>
  <c r="Y10" i="84"/>
  <c r="Y9" i="84"/>
  <c r="Y8" i="84"/>
  <c r="Y24" i="84"/>
  <c r="Y19" i="84"/>
  <c r="W23" i="93"/>
  <c r="W36" i="93" s="1"/>
  <c r="W50" i="93" s="1"/>
  <c r="W77" i="95"/>
  <c r="W65" i="95"/>
  <c r="W44" i="95"/>
  <c r="W18" i="95"/>
  <c r="X21" i="100"/>
  <c r="W48" i="93"/>
  <c r="W21" i="93"/>
  <c r="X8" i="84"/>
  <c r="X9" i="84"/>
  <c r="X10" i="84"/>
  <c r="X11" i="84"/>
  <c r="X12" i="84"/>
  <c r="X24" i="84"/>
  <c r="X19" i="84"/>
  <c r="V77" i="95"/>
  <c r="V65" i="95"/>
  <c r="V44" i="95"/>
  <c r="V18" i="95"/>
  <c r="W21" i="100"/>
  <c r="V23" i="93"/>
  <c r="V36" i="93" s="1"/>
  <c r="V50" i="93" s="1"/>
  <c r="V21" i="93"/>
  <c r="W24" i="84"/>
  <c r="W19" i="84"/>
  <c r="W12" i="84"/>
  <c r="W11" i="84"/>
  <c r="W10" i="84"/>
  <c r="W9" i="84"/>
  <c r="W8" i="84"/>
  <c r="W13" i="84" l="1"/>
  <c r="Y13" i="84"/>
  <c r="X65" i="95"/>
  <c r="X13" i="84"/>
  <c r="U18" i="95"/>
  <c r="T18" i="95"/>
  <c r="S12" i="84" l="1"/>
  <c r="E11" i="84"/>
  <c r="F11" i="84"/>
  <c r="G11" i="84"/>
  <c r="H11" i="84"/>
  <c r="I11" i="84"/>
  <c r="J11" i="84"/>
  <c r="K11" i="84"/>
  <c r="M11" i="84"/>
  <c r="N11" i="84"/>
  <c r="O11" i="84"/>
  <c r="P11" i="84"/>
  <c r="Q11" i="84"/>
  <c r="R11" i="84"/>
  <c r="S11" i="84"/>
  <c r="T11" i="84"/>
  <c r="U11" i="84"/>
  <c r="V11" i="84"/>
  <c r="D11" i="84"/>
  <c r="E10" i="84"/>
  <c r="F10" i="84"/>
  <c r="G10" i="84"/>
  <c r="H10" i="84"/>
  <c r="I10" i="84"/>
  <c r="J10" i="84"/>
  <c r="K10" i="84"/>
  <c r="M10" i="84"/>
  <c r="N10" i="84"/>
  <c r="O10" i="84"/>
  <c r="P10" i="84"/>
  <c r="Q10" i="84"/>
  <c r="R10" i="84"/>
  <c r="S10" i="84"/>
  <c r="U10" i="84"/>
  <c r="V10" i="84"/>
  <c r="D10" i="84"/>
  <c r="G60" i="104" l="1"/>
  <c r="G59" i="104"/>
  <c r="L5" i="104"/>
  <c r="U77" i="95"/>
  <c r="T77" i="95"/>
  <c r="S77" i="95"/>
  <c r="R77" i="95"/>
  <c r="Q77" i="95"/>
  <c r="P77" i="95"/>
  <c r="O77" i="95"/>
  <c r="N77" i="95"/>
  <c r="M77" i="95"/>
  <c r="L77" i="95"/>
  <c r="J77" i="95"/>
  <c r="I77" i="95"/>
  <c r="H77" i="95"/>
  <c r="G77" i="95"/>
  <c r="F77" i="95"/>
  <c r="E77" i="95"/>
  <c r="D77" i="95"/>
  <c r="C77" i="95"/>
  <c r="U65" i="95"/>
  <c r="T65" i="95"/>
  <c r="S65" i="95"/>
  <c r="R65" i="95"/>
  <c r="Q65" i="95"/>
  <c r="P65" i="95"/>
  <c r="O65" i="95"/>
  <c r="N65" i="95"/>
  <c r="M65" i="95"/>
  <c r="L65" i="95"/>
  <c r="J65" i="95"/>
  <c r="I65" i="95"/>
  <c r="H65" i="95"/>
  <c r="G65" i="95"/>
  <c r="F65" i="95"/>
  <c r="E65" i="95"/>
  <c r="D65" i="95"/>
  <c r="C65" i="95"/>
  <c r="U44" i="95"/>
  <c r="T44" i="95"/>
  <c r="S44" i="95"/>
  <c r="R44" i="95"/>
  <c r="Q44" i="95"/>
  <c r="P44" i="95"/>
  <c r="O44" i="95"/>
  <c r="N44" i="95"/>
  <c r="M44" i="95"/>
  <c r="L44" i="95"/>
  <c r="J44" i="95"/>
  <c r="I44" i="95"/>
  <c r="H44" i="95"/>
  <c r="G44" i="95"/>
  <c r="F44" i="95"/>
  <c r="E44" i="95"/>
  <c r="D44" i="95"/>
  <c r="C44" i="95"/>
  <c r="S18" i="95"/>
  <c r="R18" i="95"/>
  <c r="Q18" i="95"/>
  <c r="P18" i="95"/>
  <c r="O18" i="95"/>
  <c r="N18" i="95"/>
  <c r="M18" i="95"/>
  <c r="L18" i="95"/>
  <c r="J18" i="95"/>
  <c r="I18" i="95"/>
  <c r="H18" i="95"/>
  <c r="G18" i="95"/>
  <c r="F18" i="95"/>
  <c r="E18" i="95"/>
  <c r="D18" i="95"/>
  <c r="C18" i="95"/>
  <c r="V21" i="100"/>
  <c r="U21" i="100"/>
  <c r="T21" i="100"/>
  <c r="S21" i="100"/>
  <c r="R21" i="100"/>
  <c r="Q21" i="100"/>
  <c r="P21" i="100"/>
  <c r="O21" i="100"/>
  <c r="N21" i="100"/>
  <c r="L21" i="100"/>
  <c r="K21" i="100"/>
  <c r="J21" i="100"/>
  <c r="I21" i="100"/>
  <c r="H21" i="100"/>
  <c r="G21" i="100"/>
  <c r="F21" i="100"/>
  <c r="E21" i="100"/>
  <c r="D21" i="100"/>
  <c r="O60" i="93"/>
  <c r="N60" i="93"/>
  <c r="M60" i="93"/>
  <c r="L60" i="93"/>
  <c r="J60" i="93"/>
  <c r="I60" i="93"/>
  <c r="H60" i="93"/>
  <c r="G60" i="93"/>
  <c r="F60" i="93"/>
  <c r="E60" i="93"/>
  <c r="D60" i="93"/>
  <c r="C60" i="93"/>
  <c r="U48" i="93"/>
  <c r="T48" i="93"/>
  <c r="S48" i="93"/>
  <c r="R48" i="93"/>
  <c r="Q48" i="93"/>
  <c r="P48" i="93"/>
  <c r="O48" i="93"/>
  <c r="N48" i="93"/>
  <c r="M48" i="93"/>
  <c r="L48" i="93"/>
  <c r="J48" i="93"/>
  <c r="I48" i="93"/>
  <c r="H48" i="93"/>
  <c r="G48" i="93"/>
  <c r="F48" i="93"/>
  <c r="E48" i="93"/>
  <c r="D48" i="93"/>
  <c r="C48" i="93"/>
  <c r="O34" i="93"/>
  <c r="N34" i="93"/>
  <c r="M34" i="93"/>
  <c r="L34" i="93"/>
  <c r="J34" i="93"/>
  <c r="I34" i="93"/>
  <c r="H34" i="93"/>
  <c r="G34" i="93"/>
  <c r="F34" i="93"/>
  <c r="E34" i="93"/>
  <c r="D34" i="93"/>
  <c r="C34" i="93"/>
  <c r="U21" i="93"/>
  <c r="T21" i="93"/>
  <c r="S21" i="93"/>
  <c r="R21" i="93"/>
  <c r="Q21" i="93"/>
  <c r="P21" i="93"/>
  <c r="O21" i="93"/>
  <c r="N21" i="93"/>
  <c r="M21" i="93"/>
  <c r="L21" i="93"/>
  <c r="J21" i="93"/>
  <c r="I21" i="93"/>
  <c r="H21" i="93"/>
  <c r="G21" i="93"/>
  <c r="F21" i="93"/>
  <c r="E21" i="93"/>
  <c r="D21" i="93"/>
  <c r="C21" i="93"/>
  <c r="V24" i="84"/>
  <c r="U24" i="84"/>
  <c r="T24" i="84"/>
  <c r="S24" i="84"/>
  <c r="R24" i="84"/>
  <c r="Q24" i="84"/>
  <c r="P24" i="84"/>
  <c r="O24" i="84"/>
  <c r="N24" i="84"/>
  <c r="M24" i="84"/>
  <c r="K24" i="84"/>
  <c r="J24" i="84"/>
  <c r="I24" i="84"/>
  <c r="H24" i="84"/>
  <c r="G24" i="84"/>
  <c r="F24" i="84"/>
  <c r="E24" i="84"/>
  <c r="D24" i="84"/>
  <c r="V19" i="84"/>
  <c r="U19" i="84"/>
  <c r="S19" i="84"/>
  <c r="R19" i="84"/>
  <c r="Q19" i="84"/>
  <c r="P19" i="84"/>
  <c r="O19" i="84"/>
  <c r="N19" i="84"/>
  <c r="M19" i="84"/>
  <c r="K19" i="84"/>
  <c r="J19" i="84"/>
  <c r="I19" i="84"/>
  <c r="H19" i="84"/>
  <c r="G19" i="84"/>
  <c r="F19" i="84"/>
  <c r="E19" i="84"/>
  <c r="D19" i="84"/>
  <c r="T16" i="84"/>
  <c r="V12" i="84"/>
  <c r="U12" i="84"/>
  <c r="T12" i="84"/>
  <c r="V9" i="84"/>
  <c r="U9" i="84"/>
  <c r="T9" i="84"/>
  <c r="S9" i="84"/>
  <c r="R9" i="84"/>
  <c r="Q9" i="84"/>
  <c r="P9" i="84"/>
  <c r="O9" i="84"/>
  <c r="N9" i="84"/>
  <c r="M9" i="84"/>
  <c r="K9" i="84"/>
  <c r="J9" i="84"/>
  <c r="I9" i="84"/>
  <c r="H9" i="84"/>
  <c r="G9" i="84"/>
  <c r="F9" i="84"/>
  <c r="E9" i="84"/>
  <c r="D9" i="84"/>
  <c r="V8" i="84"/>
  <c r="U8" i="84"/>
  <c r="T8" i="84"/>
  <c r="S8" i="84"/>
  <c r="R8" i="84"/>
  <c r="Q8" i="84"/>
  <c r="P8" i="84"/>
  <c r="O8" i="84"/>
  <c r="N8" i="84"/>
  <c r="M8" i="84"/>
  <c r="K8" i="84"/>
  <c r="J8" i="84"/>
  <c r="I8" i="84"/>
  <c r="H8" i="84"/>
  <c r="G8" i="84"/>
  <c r="F8" i="84"/>
  <c r="E8" i="84"/>
  <c r="D8" i="84"/>
  <c r="T19" i="84" l="1"/>
  <c r="T10" i="84"/>
  <c r="E13" i="84"/>
  <c r="N13" i="84"/>
  <c r="F13" i="84"/>
  <c r="J13" i="84"/>
  <c r="O13" i="84"/>
  <c r="S13" i="84"/>
  <c r="G13" i="84"/>
  <c r="K13" i="84"/>
  <c r="P13" i="84"/>
  <c r="D13" i="84"/>
  <c r="H13" i="84"/>
  <c r="M13" i="84"/>
  <c r="Q13" i="84"/>
  <c r="U13" i="84"/>
  <c r="I13" i="84"/>
  <c r="R13" i="84"/>
  <c r="V13" i="84"/>
  <c r="T13" i="84" l="1"/>
  <c r="V48" i="93"/>
</calcChain>
</file>

<file path=xl/sharedStrings.xml><?xml version="1.0" encoding="utf-8"?>
<sst xmlns="http://schemas.openxmlformats.org/spreadsheetml/2006/main" count="1547" uniqueCount="295">
  <si>
    <t xml:space="preserve">Elaborado por: Oficina de Planeación </t>
  </si>
  <si>
    <t>Para mayor información, contactenos a: yecidr.rodriguezs@utadeo.edu.co</t>
  </si>
  <si>
    <t>Graduados por nivel de formación</t>
  </si>
  <si>
    <t>Nivel de Formación</t>
  </si>
  <si>
    <t>2011-I</t>
  </si>
  <si>
    <t>2011-II</t>
  </si>
  <si>
    <t>2012-I</t>
  </si>
  <si>
    <t>2012-II</t>
  </si>
  <si>
    <t>2013-I</t>
  </si>
  <si>
    <t>2013-II</t>
  </si>
  <si>
    <t>2014-I</t>
  </si>
  <si>
    <t>2014-II</t>
  </si>
  <si>
    <t>2015-I</t>
  </si>
  <si>
    <t>2015-II</t>
  </si>
  <si>
    <t>2016-I</t>
  </si>
  <si>
    <t>2016-II</t>
  </si>
  <si>
    <t>2017-I</t>
  </si>
  <si>
    <t>2017-II</t>
  </si>
  <si>
    <t>2018-I</t>
  </si>
  <si>
    <t>2018-II</t>
  </si>
  <si>
    <t>2019-I</t>
  </si>
  <si>
    <t>2019-II</t>
  </si>
  <si>
    <t>2020-I</t>
  </si>
  <si>
    <t>2020-II</t>
  </si>
  <si>
    <t>2021-I</t>
  </si>
  <si>
    <t>2021-II</t>
  </si>
  <si>
    <t>2022-I</t>
  </si>
  <si>
    <t>2022-II</t>
  </si>
  <si>
    <t>2023-I</t>
  </si>
  <si>
    <t>Consolidado</t>
  </si>
  <si>
    <t>Tecnológica</t>
  </si>
  <si>
    <t>Universitaria</t>
  </si>
  <si>
    <t>Especialización</t>
  </si>
  <si>
    <t>Maestría</t>
  </si>
  <si>
    <t>Doctorado</t>
  </si>
  <si>
    <t xml:space="preserve">Total Utadeo </t>
  </si>
  <si>
    <t>Bogotá</t>
  </si>
  <si>
    <t>Total Bogotá</t>
  </si>
  <si>
    <t>Cartagena</t>
  </si>
  <si>
    <t>Total Cartagena</t>
  </si>
  <si>
    <t>Fuente:Secretaría General</t>
  </si>
  <si>
    <t>Nota: Graduados Bogotá incluye regiones y Santa Marta</t>
  </si>
  <si>
    <t>Fecha actualización: Enero 2023</t>
  </si>
  <si>
    <t xml:space="preserve">Graduados Programas - Pregrado </t>
  </si>
  <si>
    <t>SNIES</t>
  </si>
  <si>
    <t>Programa</t>
  </si>
  <si>
    <t>Arquitectura</t>
  </si>
  <si>
    <t>Artes Plásticas</t>
  </si>
  <si>
    <t>Diseño Gráfico</t>
  </si>
  <si>
    <t>Diseño Industrial</t>
  </si>
  <si>
    <t>Diseño interactivo</t>
  </si>
  <si>
    <t>Diseño y gestión de la moda</t>
  </si>
  <si>
    <t>Fotografía</t>
  </si>
  <si>
    <t>Publicidad</t>
  </si>
  <si>
    <t>Realización en Animación</t>
  </si>
  <si>
    <t>Tecnología en Producción de Imagen Fotográfica</t>
  </si>
  <si>
    <t>-</t>
  </si>
  <si>
    <t>Tecnología en Producción Digital Para Medios Impresos Y Electrónicos</t>
  </si>
  <si>
    <t>Tecnología en Realización de Audiovisuales Y Multimedia</t>
  </si>
  <si>
    <t>Tecnología en Representación de La Arquitectura</t>
  </si>
  <si>
    <t>Facultad de Artes y Diseño</t>
  </si>
  <si>
    <t>Administración de Empresas</t>
  </si>
  <si>
    <t>Administración de Empresas Agropecuarias</t>
  </si>
  <si>
    <t>Administración de Sistemas de Información</t>
  </si>
  <si>
    <t>Comercio Internacional</t>
  </si>
  <si>
    <t>Comercio Internacional y Finanzas</t>
  </si>
  <si>
    <t>Contaduría Pública</t>
  </si>
  <si>
    <t>Economía</t>
  </si>
  <si>
    <t>Mercadeo</t>
  </si>
  <si>
    <t>Tecnología en Gestión de Exportaciones e Importaciones</t>
  </si>
  <si>
    <t>Tecnología en Gestión del Transporte</t>
  </si>
  <si>
    <t>Facultad de Ciencias Económicas y Administrativas</t>
  </si>
  <si>
    <t>Biología Ambiental</t>
  </si>
  <si>
    <t>Biología Marina</t>
  </si>
  <si>
    <t>Biología Vegetal</t>
  </si>
  <si>
    <t>Ingeniería Ambiental</t>
  </si>
  <si>
    <t>Ingeniería de Alimentos</t>
  </si>
  <si>
    <t>Ingeniería de Sistemas</t>
  </si>
  <si>
    <t>Ingeniería en Automatización</t>
  </si>
  <si>
    <t>Ingeniería Industrial</t>
  </si>
  <si>
    <t>Ingeniería Química</t>
  </si>
  <si>
    <t>Tecnología en Logística Para Alimentos Perecederos</t>
  </si>
  <si>
    <t>Tecnología en Robótica Y Automatización Industrial</t>
  </si>
  <si>
    <t>Facultad de Ciencias Naturales e Ingeniería</t>
  </si>
  <si>
    <t>Ciencia Política Y Gobierno</t>
  </si>
  <si>
    <t>Comunicación Social - Periodismo</t>
  </si>
  <si>
    <t>Derecho</t>
  </si>
  <si>
    <t>Historia del Arte</t>
  </si>
  <si>
    <t>Cine y Televisión</t>
  </si>
  <si>
    <t>Relaciones Internacionales</t>
  </si>
  <si>
    <t>Tecnología en Cine Y Televisión</t>
  </si>
  <si>
    <t>Tecnología en Producción Radial</t>
  </si>
  <si>
    <t>Estudios literarios y edición</t>
  </si>
  <si>
    <t>Facultad de Ciencias Sociales</t>
  </si>
  <si>
    <t>Fecha actualización: Octubre 2022</t>
  </si>
  <si>
    <t>Graduados Programas - Pregrado Cartagena</t>
  </si>
  <si>
    <t>Administración de Comercio Exterior</t>
  </si>
  <si>
    <t>Administración de Empresas Turisticas</t>
  </si>
  <si>
    <t>Comunicación Social y Periodismo</t>
  </si>
  <si>
    <t>Tecnología en Gestion de Empresas Turísticas</t>
  </si>
  <si>
    <t>Tecnología en Producción de Radio y Televisión</t>
  </si>
  <si>
    <t>Tecnología en Realización de Audiovisuales y Multimedia</t>
  </si>
  <si>
    <t>Fecha actualización: Octubre de 2022</t>
  </si>
  <si>
    <t>Graduados Posgrado -Programa*</t>
  </si>
  <si>
    <t>Especialización en Gerencia de Diseño*</t>
  </si>
  <si>
    <t>Especialización en Diseño Urbano</t>
  </si>
  <si>
    <t>Especialización en conservación y gestión del patrimonio inmueble</t>
  </si>
  <si>
    <t>Especialización en Gerencia de Publicidad</t>
  </si>
  <si>
    <t>Especialización en Creación de Contenidos Publicitarios con fines Sociales y Ambientales</t>
  </si>
  <si>
    <t>Maestría en Arquitectura</t>
  </si>
  <si>
    <t>Maestría en Artes Plásticas</t>
  </si>
  <si>
    <t>Maestría en Creación Artística</t>
  </si>
  <si>
    <t>Maestría en Gestión del Diseño</t>
  </si>
  <si>
    <t>Maestría en Publicidad</t>
  </si>
  <si>
    <t>Maestría en Territorio y Ciudad</t>
  </si>
  <si>
    <t>Maestría en Diseño de Producto</t>
  </si>
  <si>
    <t>Especialización en Administración de Salud Ocupacional</t>
  </si>
  <si>
    <t>Especialización en Administración y Auditoría Tributaria</t>
  </si>
  <si>
    <t>Especialización en Economía y Gestión de La Salud</t>
  </si>
  <si>
    <t>Especialización en Estándares Internacionales de Contabilidad y Auditoría</t>
  </si>
  <si>
    <t>Especialización en Gerencia de Finanzas Internacionales</t>
  </si>
  <si>
    <t>Especialización en Gerencia de Mercadeo*</t>
  </si>
  <si>
    <t>Especialización en Gerencia de Negocios Internacionales</t>
  </si>
  <si>
    <t>Especialización en Gerencia de Recursos Humanos</t>
  </si>
  <si>
    <t>Especialización en Gerencia del Talento Humano</t>
  </si>
  <si>
    <t>Especialización en Gerencia del Transporte</t>
  </si>
  <si>
    <t>Especialización en Gerencia en Gobierno y Gestión Pública</t>
  </si>
  <si>
    <t>Especialización en Gerencia en Salud Ocupacional</t>
  </si>
  <si>
    <t>Especialización en Gerencia Financiera</t>
  </si>
  <si>
    <t>Especialización en Gerencia Logística Comercial Nacional E Internacional*</t>
  </si>
  <si>
    <t>Especialización en Gerencia y Auditoría de La Calidad en Salud*</t>
  </si>
  <si>
    <t>Especialización en Gestión de La Seguridad y Salud en El Trabajo</t>
  </si>
  <si>
    <t>Especialización en Logística Comercial</t>
  </si>
  <si>
    <t>Especialización en Logística Comercial Nacional E Internacional</t>
  </si>
  <si>
    <t>Especialización en Mercado de Capitales y Portafolios de Inversión</t>
  </si>
  <si>
    <t>Especialización en Revisoría Fiscal</t>
  </si>
  <si>
    <t>Maestría en Comercio internacional</t>
  </si>
  <si>
    <t>Maestría en Gestión y Políticas de Salud</t>
  </si>
  <si>
    <t>Maestría en Mercadeo Agroindustrial</t>
  </si>
  <si>
    <t>Especialización en desarrollo de Bases de Datos</t>
  </si>
  <si>
    <t>Especialización en Evaluación del Impacto Ambiental de Proyectos</t>
  </si>
  <si>
    <t>Especialización en Administración Ambiental de Zonas Costeras</t>
  </si>
  <si>
    <t>Especialización en Levantamientos Agrológicos</t>
  </si>
  <si>
    <t>Especialización Tecnológica en Horticultura Protegida</t>
  </si>
  <si>
    <t>Maestría en Bioprospección y Biocomercio</t>
  </si>
  <si>
    <t>Maestría en Ciencias Ambientales</t>
  </si>
  <si>
    <t>Maestría en Ciencias Marinas</t>
  </si>
  <si>
    <t>Maestría en Ingeniería - Gestión Sostenible de la Energía</t>
  </si>
  <si>
    <t>Maestría en Gestión Sostenible del agua</t>
  </si>
  <si>
    <t>Maestría en Ingeniería de Procesos y Sistemas Industriales</t>
  </si>
  <si>
    <t>Maestría en Ingeniería y Analítica de Datos</t>
  </si>
  <si>
    <t>Maestría en Modelado y Simulación</t>
  </si>
  <si>
    <t>Maestría En gestión Ambiental De Sistemas Marino Costeros</t>
  </si>
  <si>
    <t>Maestría En Ingeniería de la Gestión</t>
  </si>
  <si>
    <t>Doctorado en Modelado en Política y Gestión Pública</t>
  </si>
  <si>
    <t>Doctorado en Ciencias del Mar</t>
  </si>
  <si>
    <t>Doctorado en ciencias ambientales y sostenibilidad</t>
  </si>
  <si>
    <t>Especialización en Derecho del Medio Ambiente - Virtual</t>
  </si>
  <si>
    <t>Especialización en Periodismo Digital</t>
  </si>
  <si>
    <t>Maestría en Derecho Ambiental y Sostenibilidad</t>
  </si>
  <si>
    <t>Maestría en Ciudadanía y Derechos Humanos*</t>
  </si>
  <si>
    <t>Maestría en Gestión y Producción Cultural y  Audiovisual</t>
  </si>
  <si>
    <t>Maestría en Generación y Gestión de Contenidos Digitales</t>
  </si>
  <si>
    <t>Maestría en Estética e Historia del Arte</t>
  </si>
  <si>
    <t>Maestría en Relaciones Internacionales</t>
  </si>
  <si>
    <t>Maestría en Semiótica</t>
  </si>
  <si>
    <t>Notas:</t>
  </si>
  <si>
    <t>*Se suman los graduados en programas en extensión en diferentes regiones</t>
  </si>
  <si>
    <t>x</t>
  </si>
  <si>
    <t xml:space="preserve">Empleabilidad y salario de enganche de los recién graduados por nivel de formación </t>
  </si>
  <si>
    <t>Pregrado</t>
  </si>
  <si>
    <t>Posgrado</t>
  </si>
  <si>
    <t>Total Utadeo</t>
  </si>
  <si>
    <t>Graduados en 2009</t>
  </si>
  <si>
    <t>% cotización (1)</t>
  </si>
  <si>
    <t>Ingreso(2)</t>
  </si>
  <si>
    <t>Graduados en 2010</t>
  </si>
  <si>
    <t xml:space="preserve">% cotización </t>
  </si>
  <si>
    <t>Ingreso</t>
  </si>
  <si>
    <t>Graduados en 2011</t>
  </si>
  <si>
    <t>Graduados en 2012</t>
  </si>
  <si>
    <t>Graduados en 2013</t>
  </si>
  <si>
    <t>Graduados en 2014</t>
  </si>
  <si>
    <t>Graduados en 2015*</t>
  </si>
  <si>
    <t>Fuente: Observatorio Laboral para la Educación - Ministerio de Educación Nacional</t>
  </si>
  <si>
    <t>*Graduados en 2015, cotizando en 2016 y medidos en 2017. ültimo dato disponible: Fecha consulta Marzo 2018. MEN no ha actualizado en dos años</t>
  </si>
  <si>
    <t>(1) Relación porcentual entre el número de graduados que cotizan al sistema general de seguridad social y el número total de graduados para cada uno de los años</t>
  </si>
  <si>
    <t>El Observatorio Laboral para la Educación utiliza este indicador para conocer el nivel de inserción de los graduados en el mercado laboral, un año después de obtenido el título</t>
  </si>
  <si>
    <t xml:space="preserve">(2) Como una medida del ingreso se toma el Ingreso Base de Cotización que es una porción del salario del trabajador </t>
  </si>
  <si>
    <t>que se toma como base para aplicar el porcentaje de aporte respectivo al momento de realizar la cotización al Sistema General de Seguridad Social en Salud. Cifra en precios corrientes</t>
  </si>
  <si>
    <t>*Graduados en 2015, cotizando en 2016 y medidos en 2017.Último dato disponible: Fecha consulta Marzo 2018. MEN no ha actualizado en dos años</t>
  </si>
  <si>
    <t>Para mayor información, contactenos a:  carlosg.rinconq@utadeo.edu.co</t>
  </si>
  <si>
    <t>Para mayor información, contactenos a: estadisticas@utadeo.edu.co - carlosg.rinconq@utadeo.edu.co</t>
  </si>
  <si>
    <t>Fecha actualización: febrero 2018</t>
  </si>
  <si>
    <t>Empleabilidad y salario de enganche de los recién graduados por programa Pregrado</t>
  </si>
  <si>
    <t>2015*</t>
  </si>
  <si>
    <t>PROGRAMA</t>
  </si>
  <si>
    <t>Ingreso BC</t>
  </si>
  <si>
    <t>% cotización *</t>
  </si>
  <si>
    <t>Ingreso BC **</t>
  </si>
  <si>
    <t>Tecnología en Producción Digital Para Medios Impresos y Electrónicos</t>
  </si>
  <si>
    <t>ND</t>
  </si>
  <si>
    <t>Tecnología en Representación de la Arquitectura</t>
  </si>
  <si>
    <t>Facultad Ciencias Económicas - Administrativas</t>
  </si>
  <si>
    <t xml:space="preserve"> Facultad Ciencias Naturales e Ingeniería</t>
  </si>
  <si>
    <t>Tecnología en Robótica y Automatización Industrial</t>
  </si>
  <si>
    <t xml:space="preserve"> Facultad Ciencias Sociales</t>
  </si>
  <si>
    <t>Comunicación Social -  Periodismo</t>
  </si>
  <si>
    <t>Profesional en Cine y Televisión</t>
  </si>
  <si>
    <t>Tecnología en Cine y Televisión</t>
  </si>
  <si>
    <t>Seccional Cartagena</t>
  </si>
  <si>
    <t>Administración de Empresas Turísticas</t>
  </si>
  <si>
    <t>59,1 %</t>
  </si>
  <si>
    <t>$ 2.028.390</t>
  </si>
  <si>
    <t>Bellas Artes</t>
  </si>
  <si>
    <t>72,0 %</t>
  </si>
  <si>
    <t>$ 1.402.160</t>
  </si>
  <si>
    <t>65,0 %</t>
  </si>
  <si>
    <t>$ 1.357.778</t>
  </si>
  <si>
    <t>Tecnología en Gestión de Empresas Turísticas</t>
  </si>
  <si>
    <t>* Relación porcentual entre el número de graduados que cotizan al sistema general de seguridad social y el número total de graduados para cada uno de los años</t>
  </si>
  <si>
    <t xml:space="preserve">**Como una medida del ingreso se toma el Ingreso Base de Cotización que es una porción del salario del trabajador </t>
  </si>
  <si>
    <t>Empleabilidad y salario de enganche de los recién graduados por programa Posgrado</t>
  </si>
  <si>
    <t>Especialización en Gerencia de Diseño</t>
  </si>
  <si>
    <t>Especialización en Conservación y Restauración del Patrimonio Arquitectónico</t>
  </si>
  <si>
    <t>Especialización en Urbanismo</t>
  </si>
  <si>
    <t>Ciencias Económicas - Administrativas</t>
  </si>
  <si>
    <t>Especialización en Administración y Auditoria Tributaria</t>
  </si>
  <si>
    <t>Especialización en Gerencia de Mercadeo</t>
  </si>
  <si>
    <t>Especialización en Estándares Internacionales de Contabilidad y  Auditoria</t>
  </si>
  <si>
    <t>Especialización en Economía y Gestión de la Salud</t>
  </si>
  <si>
    <t>Especialización en Gerencia y Auditoria de la Calidad en Salud</t>
  </si>
  <si>
    <t>Especialización en Logística Comercial Nacional e Internacional</t>
  </si>
  <si>
    <t>Ciencias Naturales e Ingeniería</t>
  </si>
  <si>
    <t>Especialización en Desarrollo de Bases de Datos</t>
  </si>
  <si>
    <t>Ciencias Sociales</t>
  </si>
  <si>
    <t>Especialización en Comunicación Para El Desarrollo</t>
  </si>
  <si>
    <t>Para mayor información, contactenos a:carlosg.rinconq@utadeo.edu.co</t>
  </si>
  <si>
    <t>PROGRAMAS ACADÉMICOS</t>
  </si>
  <si>
    <t>Con Registro SNIES</t>
  </si>
  <si>
    <t>Ofrecidos</t>
  </si>
  <si>
    <t>DESERCIÓN</t>
  </si>
  <si>
    <t>051 a
052</t>
  </si>
  <si>
    <t>052 a
061</t>
  </si>
  <si>
    <t>061 a
062</t>
  </si>
  <si>
    <t>062 a
071</t>
  </si>
  <si>
    <t>071 a
072</t>
  </si>
  <si>
    <t>072 a
081</t>
  </si>
  <si>
    <t>081 a
082</t>
  </si>
  <si>
    <t>082 a
091</t>
  </si>
  <si>
    <t>091 a
092</t>
  </si>
  <si>
    <t>092 a
101</t>
  </si>
  <si>
    <t>101 a 102</t>
  </si>
  <si>
    <t>102 a 111</t>
  </si>
  <si>
    <t>111 a 112</t>
  </si>
  <si>
    <t>112 a 121</t>
  </si>
  <si>
    <t>121 a 122</t>
  </si>
  <si>
    <t>Deserción</t>
  </si>
  <si>
    <t>Matrícula</t>
  </si>
  <si>
    <t>INSCRITOS</t>
  </si>
  <si>
    <t>03-1</t>
  </si>
  <si>
    <t>03-2</t>
  </si>
  <si>
    <t>04-1</t>
  </si>
  <si>
    <t>04-2</t>
  </si>
  <si>
    <t>05-1</t>
  </si>
  <si>
    <t>05-2</t>
  </si>
  <si>
    <t>06-1</t>
  </si>
  <si>
    <t>06-2</t>
  </si>
  <si>
    <t>07-1</t>
  </si>
  <si>
    <t>07-2</t>
  </si>
  <si>
    <t>08-1</t>
  </si>
  <si>
    <t>08-2</t>
  </si>
  <si>
    <t>09-1</t>
  </si>
  <si>
    <t>09-2</t>
  </si>
  <si>
    <t>10-1</t>
  </si>
  <si>
    <t>10-2</t>
  </si>
  <si>
    <t>11-1</t>
  </si>
  <si>
    <t>11-2</t>
  </si>
  <si>
    <t>12-1</t>
  </si>
  <si>
    <t>12-2</t>
  </si>
  <si>
    <t>13-1</t>
  </si>
  <si>
    <t>13-2</t>
  </si>
  <si>
    <t>ADMITIDOS</t>
  </si>
  <si>
    <t>CUPOS</t>
  </si>
  <si>
    <t>PRIMIPAROS</t>
  </si>
  <si>
    <t>MATRICULA TOTAL PREGRADO</t>
  </si>
  <si>
    <t>MATRICULA TOTAL POSTGRADO</t>
  </si>
  <si>
    <t>Postgrado</t>
  </si>
  <si>
    <t>INVESTIGACIONES</t>
  </si>
  <si>
    <t>Nº de grupos reconocidos por Colciencias</t>
  </si>
  <si>
    <t>Nº de grupos constituidos en la UTP</t>
  </si>
  <si>
    <t>Nº de proyectos de investigación en ejecución</t>
  </si>
  <si>
    <t>N° de docentes investigadores con proyectos en ejecución</t>
  </si>
  <si>
    <t>Semilleros de investigación</t>
  </si>
  <si>
    <t>N° de estudiantes vinculados a semilleros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</si>
</sst>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$&quot;\ * #,##0_-;\-&quot;$&quot;\ * #,##0_-;_-&quot;$&quot;\ * &quot;-&quot;_-;_-@_-"/>
    <numFmt numFmtId="165" formatCode="#,##0.000"/>
    <numFmt numFmtId="166" formatCode="_ * #,##0.00_ ;_ * \-#,##0.00_ ;_ * &quot;-&quot;??_ ;_ @_ "/>
    <numFmt numFmtId="167" formatCode="0.0%"/>
    <numFmt numFmtId="168" formatCode="#,###.0\ \%;\-#,###.0\ \%"/>
    <numFmt numFmtId="169" formatCode="\$\ #,###;\$\ \-#,###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Lucida Sans"/>
      <family val="2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3" fillId="0" borderId="0" xfId="4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4" borderId="0" xfId="1" applyFont="1" applyFill="1" applyBorder="1" applyAlignment="1" applyProtection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13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4" fillId="4" borderId="0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/>
    <xf numFmtId="0" fontId="8" fillId="4" borderId="9" xfId="0" applyFont="1" applyFill="1" applyBorder="1" applyAlignment="1">
      <alignment vertical="center" wrapText="1"/>
    </xf>
    <xf numFmtId="0" fontId="8" fillId="4" borderId="8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6" xfId="1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3" fillId="0" borderId="0" xfId="0" applyFont="1"/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vertical="center"/>
    </xf>
    <xf numFmtId="0" fontId="3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28" fillId="4" borderId="0" xfId="15" applyFont="1" applyFill="1" applyAlignment="1">
      <alignment vertical="center"/>
    </xf>
    <xf numFmtId="0" fontId="17" fillId="4" borderId="0" xfId="15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24" fillId="6" borderId="10" xfId="15" applyFont="1" applyFill="1" applyBorder="1" applyAlignment="1">
      <alignment horizontal="center" vertical="center"/>
    </xf>
    <xf numFmtId="0" fontId="25" fillId="6" borderId="10" xfId="15" applyFont="1" applyFill="1" applyBorder="1" applyAlignment="1">
      <alignment horizontal="center" vertical="center"/>
    </xf>
    <xf numFmtId="0" fontId="23" fillId="0" borderId="10" xfId="15" applyFont="1" applyBorder="1" applyAlignment="1">
      <alignment horizontal="center" vertical="center" wrapText="1"/>
    </xf>
    <xf numFmtId="168" fontId="26" fillId="7" borderId="10" xfId="15" applyNumberFormat="1" applyFont="1" applyFill="1" applyBorder="1" applyAlignment="1">
      <alignment horizontal="center" vertical="center"/>
    </xf>
    <xf numFmtId="168" fontId="27" fillId="0" borderId="10" xfId="15" applyNumberFormat="1" applyFont="1" applyBorder="1" applyAlignment="1">
      <alignment horizontal="center" vertical="center"/>
    </xf>
    <xf numFmtId="169" fontId="26" fillId="7" borderId="10" xfId="15" applyNumberFormat="1" applyFont="1" applyFill="1" applyBorder="1" applyAlignment="1">
      <alignment horizontal="center" vertical="center"/>
    </xf>
    <xf numFmtId="169" fontId="27" fillId="0" borderId="10" xfId="15" applyNumberFormat="1" applyFont="1" applyBorder="1" applyAlignment="1">
      <alignment horizontal="center" vertical="center"/>
    </xf>
    <xf numFmtId="167" fontId="18" fillId="7" borderId="10" xfId="4" applyNumberFormat="1" applyFont="1" applyFill="1" applyBorder="1" applyAlignment="1">
      <alignment horizontal="center" vertical="center"/>
    </xf>
    <xf numFmtId="167" fontId="21" fillId="0" borderId="10" xfId="4" applyNumberFormat="1" applyFont="1" applyFill="1" applyBorder="1" applyAlignment="1">
      <alignment horizontal="center" vertical="center"/>
    </xf>
    <xf numFmtId="169" fontId="18" fillId="7" borderId="10" xfId="15" applyNumberFormat="1" applyFont="1" applyFill="1" applyBorder="1" applyAlignment="1">
      <alignment horizontal="center" vertical="center"/>
    </xf>
    <xf numFmtId="169" fontId="21" fillId="0" borderId="10" xfId="15" applyNumberFormat="1" applyFont="1" applyBorder="1" applyAlignment="1">
      <alignment horizontal="center" vertical="center"/>
    </xf>
    <xf numFmtId="0" fontId="24" fillId="6" borderId="10" xfId="15" applyFont="1" applyFill="1" applyBorder="1" applyAlignment="1">
      <alignment horizontal="left" vertical="center"/>
    </xf>
    <xf numFmtId="0" fontId="25" fillId="6" borderId="10" xfId="15" applyFont="1" applyFill="1" applyBorder="1" applyAlignment="1">
      <alignment horizontal="left" vertical="center"/>
    </xf>
    <xf numFmtId="0" fontId="31" fillId="4" borderId="8" xfId="0" applyFont="1" applyFill="1" applyBorder="1" applyAlignment="1">
      <alignment horizontal="left" vertical="center"/>
    </xf>
    <xf numFmtId="0" fontId="17" fillId="4" borderId="0" xfId="0" applyFont="1" applyFill="1"/>
    <xf numFmtId="0" fontId="17" fillId="0" borderId="11" xfId="0" applyFont="1" applyBorder="1"/>
    <xf numFmtId="0" fontId="22" fillId="6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3" fontId="17" fillId="0" borderId="11" xfId="0" applyNumberFormat="1" applyFont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3" fontId="18" fillId="7" borderId="1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indent="1"/>
    </xf>
    <xf numFmtId="0" fontId="3" fillId="0" borderId="11" xfId="0" applyFont="1" applyBorder="1" applyAlignment="1">
      <alignment horizontal="center"/>
    </xf>
    <xf numFmtId="0" fontId="15" fillId="8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0" fontId="32" fillId="4" borderId="0" xfId="15" applyFont="1" applyFill="1" applyAlignment="1">
      <alignment vertical="center"/>
    </xf>
    <xf numFmtId="167" fontId="3" fillId="0" borderId="11" xfId="4" applyNumberFormat="1" applyFont="1" applyBorder="1" applyAlignment="1">
      <alignment horizontal="center" vertical="center"/>
    </xf>
    <xf numFmtId="164" fontId="3" fillId="0" borderId="11" xfId="16" applyFont="1" applyBorder="1" applyAlignment="1">
      <alignment horizontal="center" vertical="center"/>
    </xf>
    <xf numFmtId="0" fontId="33" fillId="4" borderId="0" xfId="0" applyFont="1" applyFill="1"/>
    <xf numFmtId="0" fontId="0" fillId="5" borderId="0" xfId="0" applyFill="1"/>
    <xf numFmtId="0" fontId="34" fillId="4" borderId="0" xfId="15" applyFont="1" applyFill="1" applyAlignment="1">
      <alignment vertical="center"/>
    </xf>
    <xf numFmtId="0" fontId="35" fillId="9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2" fillId="6" borderId="14" xfId="0" applyFont="1" applyFill="1" applyBorder="1" applyAlignment="1">
      <alignment horizontal="center" vertical="center" wrapText="1"/>
    </xf>
    <xf numFmtId="0" fontId="17" fillId="0" borderId="0" xfId="0" applyFont="1"/>
    <xf numFmtId="0" fontId="22" fillId="6" borderId="0" xfId="0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10" borderId="11" xfId="0" applyFont="1" applyFill="1" applyBorder="1" applyAlignment="1">
      <alignment horizontal="center"/>
    </xf>
    <xf numFmtId="3" fontId="18" fillId="10" borderId="11" xfId="0" applyNumberFormat="1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 vertical="center"/>
    </xf>
    <xf numFmtId="0" fontId="36" fillId="11" borderId="11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7" fillId="0" borderId="10" xfId="15" applyFont="1" applyBorder="1" applyAlignment="1">
      <alignment horizontal="center" vertical="center"/>
    </xf>
    <xf numFmtId="0" fontId="30" fillId="0" borderId="10" xfId="15" applyFont="1" applyBorder="1" applyAlignment="1">
      <alignment horizontal="center" vertical="center"/>
    </xf>
    <xf numFmtId="0" fontId="29" fillId="0" borderId="0" xfId="15" applyFont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29" fillId="4" borderId="0" xfId="15" applyFont="1" applyFill="1" applyAlignment="1">
      <alignment horizontal="center" vertical="center"/>
    </xf>
    <xf numFmtId="0" fontId="24" fillId="6" borderId="18" xfId="15" applyFont="1" applyFill="1" applyBorder="1" applyAlignment="1">
      <alignment horizontal="center" vertical="center"/>
    </xf>
    <xf numFmtId="0" fontId="24" fillId="6" borderId="19" xfId="15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7">
    <cellStyle name="Currency [0]" xfId="16" builtinId="7"/>
    <cellStyle name="Hyperlink" xfId="1" builtinId="8"/>
    <cellStyle name="Millares 2 2" xfId="11" xr:uid="{00000000-0005-0000-0000-000001000000}"/>
    <cellStyle name="Millares 4" xfId="13" xr:uid="{00000000-0005-0000-0000-000002000000}"/>
    <cellStyle name="Normal" xfId="0" builtinId="0"/>
    <cellStyle name="Normal 10" xfId="9" xr:uid="{00000000-0005-0000-0000-000005000000}"/>
    <cellStyle name="Normal 2" xfId="2" xr:uid="{00000000-0005-0000-0000-000006000000}"/>
    <cellStyle name="Normal 2 2" xfId="6" xr:uid="{00000000-0005-0000-0000-000007000000}"/>
    <cellStyle name="Normal 2 2 2" xfId="8" xr:uid="{00000000-0005-0000-0000-000008000000}"/>
    <cellStyle name="Normal 2 3" xfId="10" xr:uid="{00000000-0005-0000-0000-000009000000}"/>
    <cellStyle name="Normal 2 5" xfId="15" xr:uid="{00000000-0005-0000-0000-00000A000000}"/>
    <cellStyle name="Normal 3" xfId="3" xr:uid="{00000000-0005-0000-0000-00000B000000}"/>
    <cellStyle name="Normal 3 3" xfId="5" xr:uid="{00000000-0005-0000-0000-00000C000000}"/>
    <cellStyle name="Normal 4" xfId="7" xr:uid="{00000000-0005-0000-0000-00000D000000}"/>
    <cellStyle name="Normal 5 2" xfId="12" xr:uid="{00000000-0005-0000-0000-00000E000000}"/>
    <cellStyle name="Percent" xfId="4" builtinId="5"/>
    <cellStyle name="Porcentual 7" xfId="14" xr:uid="{00000000-0005-0000-0000-00001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raduados- Consolidado'!A1"/><Relationship Id="rId2" Type="http://schemas.openxmlformats.org/officeDocument/2006/relationships/hyperlink" Target="#'Graduados Programa-Cartagena'!A1"/><Relationship Id="rId1" Type="http://schemas.openxmlformats.org/officeDocument/2006/relationships/hyperlink" Target="#'Graduados programa- Pregrado'!A1"/><Relationship Id="rId5" Type="http://schemas.openxmlformats.org/officeDocument/2006/relationships/hyperlink" Target="#'Graduados Programa -Posgrado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programa- Pregrado'!A1"/><Relationship Id="rId2" Type="http://schemas.openxmlformats.org/officeDocument/2006/relationships/hyperlink" Target="#Men&#250;!A1"/><Relationship Id="rId1" Type="http://schemas.openxmlformats.org/officeDocument/2006/relationships/image" Target="../media/image2.png"/><Relationship Id="rId6" Type="http://schemas.openxmlformats.org/officeDocument/2006/relationships/hyperlink" Target="#'Graduados- Consolidado'!A1"/><Relationship Id="rId5" Type="http://schemas.openxmlformats.org/officeDocument/2006/relationships/hyperlink" Target="#'Graduados Programa -Posgrado'!A1"/><Relationship Id="rId4" Type="http://schemas.openxmlformats.org/officeDocument/2006/relationships/hyperlink" Target="#'Graduados Programa-Cartagen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7" Type="http://schemas.openxmlformats.org/officeDocument/2006/relationships/hyperlink" Target="#'Graduados- Consolidado'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programa- Pregrado'!A1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6" Type="http://schemas.openxmlformats.org/officeDocument/2006/relationships/hyperlink" Target="#'Graduados- Consolidado'!A1"/><Relationship Id="rId5" Type="http://schemas.openxmlformats.org/officeDocument/2006/relationships/hyperlink" Target="#'Graduados Programa -Posgrado'!A1"/><Relationship Id="rId4" Type="http://schemas.openxmlformats.org/officeDocument/2006/relationships/hyperlink" Target="#'Graduados Programa-Cartagen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programa- Pregrado'!A1"/><Relationship Id="rId2" Type="http://schemas.openxmlformats.org/officeDocument/2006/relationships/hyperlink" Target="#Men&#250;!A1"/><Relationship Id="rId1" Type="http://schemas.openxmlformats.org/officeDocument/2006/relationships/image" Target="../media/image6.png"/><Relationship Id="rId6" Type="http://schemas.openxmlformats.org/officeDocument/2006/relationships/hyperlink" Target="#'Graduados- Consolidado'!A1"/><Relationship Id="rId5" Type="http://schemas.openxmlformats.org/officeDocument/2006/relationships/hyperlink" Target="#'Graduados Programa -Posgrado'!A1"/><Relationship Id="rId4" Type="http://schemas.openxmlformats.org/officeDocument/2006/relationships/hyperlink" Target="#'Graduados Programa-Cartagena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Empleab y Salario Programa-Preg'!A1"/><Relationship Id="rId3" Type="http://schemas.openxmlformats.org/officeDocument/2006/relationships/hyperlink" Target="#'Graduados- Consolidado'!A1"/><Relationship Id="rId7" Type="http://schemas.openxmlformats.org/officeDocument/2006/relationships/hyperlink" Target="#'Empleab y Salario  Utadeo-'!A1"/><Relationship Id="rId2" Type="http://schemas.openxmlformats.org/officeDocument/2006/relationships/hyperlink" Target="#Men&#250;!A1"/><Relationship Id="rId1" Type="http://schemas.openxmlformats.org/officeDocument/2006/relationships/image" Target="../media/image7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Relationship Id="rId9" Type="http://schemas.openxmlformats.org/officeDocument/2006/relationships/hyperlink" Target="#'Empleab y Salario Programa-Posg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Empleab y Salario Programa-Preg'!A1"/><Relationship Id="rId3" Type="http://schemas.openxmlformats.org/officeDocument/2006/relationships/hyperlink" Target="#'Graduados- Consolidado'!A1"/><Relationship Id="rId7" Type="http://schemas.openxmlformats.org/officeDocument/2006/relationships/hyperlink" Target="#'Empleab y Salario  Utadeo-'!A1"/><Relationship Id="rId2" Type="http://schemas.openxmlformats.org/officeDocument/2006/relationships/hyperlink" Target="#Men&#250;!A1"/><Relationship Id="rId1" Type="http://schemas.openxmlformats.org/officeDocument/2006/relationships/image" Target="../media/image7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Relationship Id="rId9" Type="http://schemas.openxmlformats.org/officeDocument/2006/relationships/hyperlink" Target="#'Empleab y Salario Programa-Posg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Empleab y Salario Programa-Preg'!A1"/><Relationship Id="rId3" Type="http://schemas.openxmlformats.org/officeDocument/2006/relationships/hyperlink" Target="#'Graduados- Consolidado'!A1"/><Relationship Id="rId7" Type="http://schemas.openxmlformats.org/officeDocument/2006/relationships/hyperlink" Target="#'Empleab y Salario  Utadeo-'!A1"/><Relationship Id="rId2" Type="http://schemas.openxmlformats.org/officeDocument/2006/relationships/hyperlink" Target="#Men&#250;!A1"/><Relationship Id="rId1" Type="http://schemas.openxmlformats.org/officeDocument/2006/relationships/image" Target="../media/image7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Relationship Id="rId9" Type="http://schemas.openxmlformats.org/officeDocument/2006/relationships/hyperlink" Target="#'Empleab y Salario Programa-Posg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PA01!A1"/><Relationship Id="rId3" Type="http://schemas.openxmlformats.org/officeDocument/2006/relationships/hyperlink" Target="#'PE02'!A1"/><Relationship Id="rId7" Type="http://schemas.openxmlformats.org/officeDocument/2006/relationships/hyperlink" Target="#'PE16'!A1"/><Relationship Id="rId2" Type="http://schemas.openxmlformats.org/officeDocument/2006/relationships/hyperlink" Target="#'PE01'!A1"/><Relationship Id="rId1" Type="http://schemas.openxmlformats.org/officeDocument/2006/relationships/hyperlink" Target="#'PE04'!A1"/><Relationship Id="rId6" Type="http://schemas.openxmlformats.org/officeDocument/2006/relationships/hyperlink" Target="#'PE11'!A1"/><Relationship Id="rId5" Type="http://schemas.openxmlformats.org/officeDocument/2006/relationships/hyperlink" Target="#'PE10'!A1"/><Relationship Id="rId4" Type="http://schemas.openxmlformats.org/officeDocument/2006/relationships/hyperlink" Target="#'PE05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1590674</xdr:colOff>
      <xdr:row>9</xdr:row>
      <xdr:rowOff>133890</xdr:rowOff>
    </xdr:from>
    <xdr:ext cx="5937219" cy="370935"/>
    <xdr:sp macro="" textlink="">
      <xdr:nvSpPr>
        <xdr:cNvPr id="8" name="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4999" y="2238915"/>
          <a:ext cx="5937219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por Progama - Pregrado</a:t>
          </a:r>
        </a:p>
      </xdr:txBody>
    </xdr:sp>
    <xdr:clientData/>
  </xdr:oneCellAnchor>
  <xdr:oneCellAnchor>
    <xdr:from>
      <xdr:col>1</xdr:col>
      <xdr:colOff>1590674</xdr:colOff>
      <xdr:row>12</xdr:row>
      <xdr:rowOff>67107</xdr:rowOff>
    </xdr:from>
    <xdr:ext cx="5937219" cy="370935"/>
    <xdr:sp macro="" textlink="">
      <xdr:nvSpPr>
        <xdr:cNvPr id="9" name="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4999" y="2657907"/>
          <a:ext cx="5937219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por Progama - Pregrado Cartagena</a:t>
          </a:r>
        </a:p>
        <a:p>
          <a:pPr algn="l"/>
          <a:endParaRPr lang="es-ES" sz="1600" b="1" cap="none" spc="0" baseline="0">
            <a:ln w="10541" cmpd="sng">
              <a:noFill/>
              <a:prstDash val="solid"/>
            </a:ln>
            <a:solidFill>
              <a:schemeClr val="tx2"/>
            </a:solidFill>
            <a:effectLst/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</xdr:col>
      <xdr:colOff>1628774</xdr:colOff>
      <xdr:row>7</xdr:row>
      <xdr:rowOff>38099</xdr:rowOff>
    </xdr:from>
    <xdr:ext cx="6305551" cy="370935"/>
    <xdr:sp macro="" textlink="">
      <xdr:nvSpPr>
        <xdr:cNvPr id="17" name="1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43099" y="1819274"/>
          <a:ext cx="6305551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-Consolidado</a:t>
          </a:r>
        </a:p>
      </xdr:txBody>
    </xdr:sp>
    <xdr:clientData/>
  </xdr:oneCellAnchor>
  <xdr:twoCellAnchor editAs="absolute">
    <xdr:from>
      <xdr:col>2</xdr:col>
      <xdr:colOff>5057776</xdr:colOff>
      <xdr:row>1</xdr:row>
      <xdr:rowOff>28575</xdr:rowOff>
    </xdr:from>
    <xdr:to>
      <xdr:col>3</xdr:col>
      <xdr:colOff>1581151</xdr:colOff>
      <xdr:row>5</xdr:row>
      <xdr:rowOff>38100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19926" y="190500"/>
          <a:ext cx="2571750" cy="657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18415" cmpd="sng">
                <a:solidFill>
                  <a:schemeClr val="tx2"/>
                </a:solidFill>
                <a:prstDash val="solid"/>
              </a:ln>
              <a:solidFill>
                <a:schemeClr val="tx2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 Narrow" panose="020B0606020202030204" pitchFamily="34" charset="0"/>
            </a:rPr>
            <a:t>ESTADÍSTICAS </a:t>
          </a:r>
        </a:p>
      </xdr:txBody>
    </xdr:sp>
    <xdr:clientData/>
  </xdr:twoCellAnchor>
  <xdr:twoCellAnchor editAs="oneCell">
    <xdr:from>
      <xdr:col>1</xdr:col>
      <xdr:colOff>47626</xdr:colOff>
      <xdr:row>1</xdr:row>
      <xdr:rowOff>9526</xdr:rowOff>
    </xdr:from>
    <xdr:to>
      <xdr:col>1</xdr:col>
      <xdr:colOff>1394360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71451"/>
          <a:ext cx="1346734" cy="276224"/>
        </a:xfrm>
        <a:prstGeom prst="rect">
          <a:avLst/>
        </a:prstGeom>
      </xdr:spPr>
    </xdr:pic>
    <xdr:clientData/>
  </xdr:twoCellAnchor>
  <xdr:twoCellAnchor editAs="absolute">
    <xdr:from>
      <xdr:col>2</xdr:col>
      <xdr:colOff>1209674</xdr:colOff>
      <xdr:row>2</xdr:row>
      <xdr:rowOff>123825</xdr:rowOff>
    </xdr:from>
    <xdr:to>
      <xdr:col>2</xdr:col>
      <xdr:colOff>4591049</xdr:colOff>
      <xdr:row>5</xdr:row>
      <xdr:rowOff>47625</xdr:rowOff>
    </xdr:to>
    <xdr:sp macro="" textlink="">
      <xdr:nvSpPr>
        <xdr:cNvPr id="11" name="18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71824" y="447675"/>
          <a:ext cx="3381375" cy="4095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Narrow" panose="020B0606020202030204" pitchFamily="34" charset="0"/>
            </a:rPr>
            <a:t>Graduados</a:t>
          </a:r>
          <a:endParaRPr lang="es-ES" sz="2400" b="0" cap="none" spc="0">
            <a:ln w="18415" cmpd="sng">
              <a:solidFill>
                <a:schemeClr val="tx2"/>
              </a:solidFill>
              <a:prstDash val="solid"/>
            </a:ln>
            <a:solidFill>
              <a:schemeClr val="tx2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</xdr:col>
      <xdr:colOff>1600199</xdr:colOff>
      <xdr:row>15</xdr:row>
      <xdr:rowOff>9957</xdr:rowOff>
    </xdr:from>
    <xdr:ext cx="5937219" cy="370935"/>
    <xdr:sp macro="" textlink="">
      <xdr:nvSpPr>
        <xdr:cNvPr id="12" name="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14524" y="3086532"/>
          <a:ext cx="5937219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por Progama - Posgrado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0</xdr:row>
      <xdr:rowOff>0</xdr:rowOff>
    </xdr:from>
    <xdr:ext cx="2000250" cy="468013"/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020300" y="0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15</xdr:col>
      <xdr:colOff>107156</xdr:colOff>
      <xdr:row>1</xdr:row>
      <xdr:rowOff>11906</xdr:rowOff>
    </xdr:from>
    <xdr:to>
      <xdr:col>17</xdr:col>
      <xdr:colOff>378931</xdr:colOff>
      <xdr:row>2</xdr:row>
      <xdr:rowOff>154781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969" y="178594"/>
          <a:ext cx="1390962" cy="309562"/>
        </a:xfrm>
        <a:prstGeom prst="rect">
          <a:avLst/>
        </a:prstGeom>
      </xdr:spPr>
    </xdr:pic>
    <xdr:clientData/>
  </xdr:twoCellAnchor>
  <xdr:twoCellAnchor editAs="absolute">
    <xdr:from>
      <xdr:col>31</xdr:col>
      <xdr:colOff>279547</xdr:colOff>
      <xdr:row>3</xdr:row>
      <xdr:rowOff>100011</xdr:rowOff>
    </xdr:from>
    <xdr:to>
      <xdr:col>31</xdr:col>
      <xdr:colOff>1719547</xdr:colOff>
      <xdr:row>6</xdr:row>
      <xdr:rowOff>80418</xdr:rowOff>
    </xdr:to>
    <xdr:sp macro="" textlink="">
      <xdr:nvSpPr>
        <xdr:cNvPr id="21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flipH="1">
          <a:off x="13447860" y="600074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31</xdr:col>
      <xdr:colOff>298867</xdr:colOff>
      <xdr:row>9</xdr:row>
      <xdr:rowOff>100413</xdr:rowOff>
    </xdr:from>
    <xdr:to>
      <xdr:col>31</xdr:col>
      <xdr:colOff>1738867</xdr:colOff>
      <xdr:row>12</xdr:row>
      <xdr:rowOff>68913</xdr:rowOff>
    </xdr:to>
    <xdr:sp macro="" textlink="">
      <xdr:nvSpPr>
        <xdr:cNvPr id="24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3467180" y="1826819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31</xdr:col>
      <xdr:colOff>280145</xdr:colOff>
      <xdr:row>12</xdr:row>
      <xdr:rowOff>145657</xdr:rowOff>
    </xdr:from>
    <xdr:to>
      <xdr:col>31</xdr:col>
      <xdr:colOff>1720145</xdr:colOff>
      <xdr:row>15</xdr:row>
      <xdr:rowOff>137969</xdr:rowOff>
    </xdr:to>
    <xdr:sp macro="" textlink="">
      <xdr:nvSpPr>
        <xdr:cNvPr id="2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flipH="1">
          <a:off x="13448458" y="2443563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31</xdr:col>
      <xdr:colOff>295418</xdr:colOff>
      <xdr:row>16</xdr:row>
      <xdr:rowOff>19448</xdr:rowOff>
    </xdr:from>
    <xdr:to>
      <xdr:col>31</xdr:col>
      <xdr:colOff>1735418</xdr:colOff>
      <xdr:row>18</xdr:row>
      <xdr:rowOff>178448</xdr:rowOff>
    </xdr:to>
    <xdr:sp macro="" textlink="">
      <xdr:nvSpPr>
        <xdr:cNvPr id="2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flipH="1">
          <a:off x="13463731" y="3055542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31</xdr:col>
      <xdr:colOff>283357</xdr:colOff>
      <xdr:row>6</xdr:row>
      <xdr:rowOff>154781</xdr:rowOff>
    </xdr:from>
    <xdr:to>
      <xdr:col>31</xdr:col>
      <xdr:colOff>1723357</xdr:colOff>
      <xdr:row>9</xdr:row>
      <xdr:rowOff>28031</xdr:rowOff>
    </xdr:to>
    <xdr:sp macro="" textlink="">
      <xdr:nvSpPr>
        <xdr:cNvPr id="13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70D522-2508-4BC3-9D13-ECA10C27BA6F}"/>
            </a:ext>
          </a:extLst>
        </xdr:cNvPr>
        <xdr:cNvSpPr/>
      </xdr:nvSpPr>
      <xdr:spPr>
        <a:xfrm flipH="1">
          <a:off x="13451670" y="1214437"/>
          <a:ext cx="1440000" cy="540000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95250</xdr:colOff>
      <xdr:row>0</xdr:row>
      <xdr:rowOff>95250</xdr:rowOff>
    </xdr:from>
    <xdr:ext cx="2000250" cy="468013"/>
    <xdr:sp macro="" textlink="">
      <xdr:nvSpPr>
        <xdr:cNvPr id="2" name="22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63175" y="95250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5</xdr:col>
      <xdr:colOff>276225</xdr:colOff>
      <xdr:row>0</xdr:row>
      <xdr:rowOff>66675</xdr:rowOff>
    </xdr:from>
    <xdr:to>
      <xdr:col>17</xdr:col>
      <xdr:colOff>93872</xdr:colOff>
      <xdr:row>2</xdr:row>
      <xdr:rowOff>12534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66675"/>
          <a:ext cx="1190625" cy="269709"/>
        </a:xfrm>
        <a:prstGeom prst="rect">
          <a:avLst/>
        </a:prstGeom>
      </xdr:spPr>
    </xdr:pic>
    <xdr:clientData/>
  </xdr:twoCellAnchor>
  <xdr:oneCellAnchor>
    <xdr:from>
      <xdr:col>28</xdr:col>
      <xdr:colOff>0</xdr:colOff>
      <xdr:row>14</xdr:row>
      <xdr:rowOff>142875</xdr:rowOff>
    </xdr:from>
    <xdr:ext cx="1497" cy="617250"/>
    <xdr:pic>
      <xdr:nvPicPr>
        <xdr:cNvPr id="9" name="1 Imagen" descr="a color horizontal letras blancas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2324100"/>
          <a:ext cx="1497" cy="617250"/>
        </a:xfrm>
        <a:prstGeom prst="rect">
          <a:avLst/>
        </a:prstGeom>
      </xdr:spPr>
    </xdr:pic>
    <xdr:clientData/>
  </xdr:oneCellAnchor>
  <xdr:twoCellAnchor editAs="absolute">
    <xdr:from>
      <xdr:col>29</xdr:col>
      <xdr:colOff>323849</xdr:colOff>
      <xdr:row>4</xdr:row>
      <xdr:rowOff>154581</xdr:rowOff>
    </xdr:from>
    <xdr:to>
      <xdr:col>29</xdr:col>
      <xdr:colOff>1885948</xdr:colOff>
      <xdr:row>7</xdr:row>
      <xdr:rowOff>85725</xdr:rowOff>
    </xdr:to>
    <xdr:sp macro="" textlink="">
      <xdr:nvSpPr>
        <xdr:cNvPr id="14" name="15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BDC1F0-1B18-4D67-9F11-1E410863A85F}"/>
            </a:ext>
          </a:extLst>
        </xdr:cNvPr>
        <xdr:cNvSpPr/>
      </xdr:nvSpPr>
      <xdr:spPr>
        <a:xfrm flipH="1">
          <a:off x="12325349" y="802281"/>
          <a:ext cx="1562099" cy="58836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29</xdr:col>
      <xdr:colOff>314323</xdr:colOff>
      <xdr:row>12</xdr:row>
      <xdr:rowOff>65527</xdr:rowOff>
    </xdr:from>
    <xdr:to>
      <xdr:col>29</xdr:col>
      <xdr:colOff>1876424</xdr:colOff>
      <xdr:row>16</xdr:row>
      <xdr:rowOff>0</xdr:rowOff>
    </xdr:to>
    <xdr:sp macro="" textlink="">
      <xdr:nvSpPr>
        <xdr:cNvPr id="1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4D245F-D1BC-4585-A45D-84A33A23AFFE}"/>
            </a:ext>
          </a:extLst>
        </xdr:cNvPr>
        <xdr:cNvSpPr/>
      </xdr:nvSpPr>
      <xdr:spPr>
        <a:xfrm flipH="1">
          <a:off x="12315823" y="2208652"/>
          <a:ext cx="1562101" cy="582173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29</xdr:col>
      <xdr:colOff>323849</xdr:colOff>
      <xdr:row>16</xdr:row>
      <xdr:rowOff>127727</xdr:rowOff>
    </xdr:from>
    <xdr:to>
      <xdr:col>29</xdr:col>
      <xdr:colOff>1876424</xdr:colOff>
      <xdr:row>20</xdr:row>
      <xdr:rowOff>0</xdr:rowOff>
    </xdr:to>
    <xdr:sp macro="" textlink="">
      <xdr:nvSpPr>
        <xdr:cNvPr id="1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ECE6CA7-2E84-46BB-8294-1C678C827061}"/>
            </a:ext>
          </a:extLst>
        </xdr:cNvPr>
        <xdr:cNvSpPr/>
      </xdr:nvSpPr>
      <xdr:spPr>
        <a:xfrm flipH="1">
          <a:off x="12325349" y="2918552"/>
          <a:ext cx="1552575" cy="54854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29</xdr:col>
      <xdr:colOff>323849</xdr:colOff>
      <xdr:row>20</xdr:row>
      <xdr:rowOff>136276</xdr:rowOff>
    </xdr:from>
    <xdr:to>
      <xdr:col>29</xdr:col>
      <xdr:colOff>1885948</xdr:colOff>
      <xdr:row>22</xdr:row>
      <xdr:rowOff>304800</xdr:rowOff>
    </xdr:to>
    <xdr:sp macro="" textlink="">
      <xdr:nvSpPr>
        <xdr:cNvPr id="17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B15DAE-04E9-4143-B76C-47DF5F2D0D65}"/>
            </a:ext>
          </a:extLst>
        </xdr:cNvPr>
        <xdr:cNvSpPr/>
      </xdr:nvSpPr>
      <xdr:spPr>
        <a:xfrm flipH="1">
          <a:off x="12325349" y="3603376"/>
          <a:ext cx="1562099" cy="549524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29</xdr:col>
      <xdr:colOff>323849</xdr:colOff>
      <xdr:row>8</xdr:row>
      <xdr:rowOff>10042</xdr:rowOff>
    </xdr:from>
    <xdr:to>
      <xdr:col>29</xdr:col>
      <xdr:colOff>1866898</xdr:colOff>
      <xdr:row>11</xdr:row>
      <xdr:rowOff>104775</xdr:rowOff>
    </xdr:to>
    <xdr:sp macro="" textlink="">
      <xdr:nvSpPr>
        <xdr:cNvPr id="29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34738F-E600-49DD-B0BB-22341124CDAB}"/>
            </a:ext>
          </a:extLst>
        </xdr:cNvPr>
        <xdr:cNvSpPr/>
      </xdr:nvSpPr>
      <xdr:spPr>
        <a:xfrm flipH="1">
          <a:off x="12325349" y="1505467"/>
          <a:ext cx="1543049" cy="58050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47625</xdr:colOff>
      <xdr:row>0</xdr:row>
      <xdr:rowOff>104775</xdr:rowOff>
    </xdr:from>
    <xdr:ext cx="2000250" cy="468013"/>
    <xdr:sp macro="" textlink="">
      <xdr:nvSpPr>
        <xdr:cNvPr id="2" name="22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763125" y="104775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15</xdr:col>
      <xdr:colOff>53487</xdr:colOff>
      <xdr:row>0</xdr:row>
      <xdr:rowOff>44939</xdr:rowOff>
    </xdr:from>
    <xdr:to>
      <xdr:col>18</xdr:col>
      <xdr:colOff>396246</xdr:colOff>
      <xdr:row>2</xdr:row>
      <xdr:rowOff>97692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679" y="44939"/>
          <a:ext cx="1690670" cy="370253"/>
        </a:xfrm>
        <a:prstGeom prst="rect">
          <a:avLst/>
        </a:prstGeom>
      </xdr:spPr>
    </xdr:pic>
    <xdr:clientData/>
  </xdr:twoCellAnchor>
  <xdr:twoCellAnchor editAs="absolute">
    <xdr:from>
      <xdr:col>30</xdr:col>
      <xdr:colOff>330214</xdr:colOff>
      <xdr:row>4</xdr:row>
      <xdr:rowOff>24424</xdr:rowOff>
    </xdr:from>
    <xdr:to>
      <xdr:col>30</xdr:col>
      <xdr:colOff>1770214</xdr:colOff>
      <xdr:row>6</xdr:row>
      <xdr:rowOff>161443</xdr:rowOff>
    </xdr:to>
    <xdr:sp macro="" textlink="">
      <xdr:nvSpPr>
        <xdr:cNvPr id="12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D9C429-06D6-497D-93FB-09F896A393CD}"/>
            </a:ext>
          </a:extLst>
        </xdr:cNvPr>
        <xdr:cNvSpPr/>
      </xdr:nvSpPr>
      <xdr:spPr>
        <a:xfrm flipH="1">
          <a:off x="13432381" y="659424"/>
          <a:ext cx="1440000" cy="539186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30</xdr:col>
      <xdr:colOff>348217</xdr:colOff>
      <xdr:row>12</xdr:row>
      <xdr:rowOff>128013</xdr:rowOff>
    </xdr:from>
    <xdr:to>
      <xdr:col>30</xdr:col>
      <xdr:colOff>1788217</xdr:colOff>
      <xdr:row>18</xdr:row>
      <xdr:rowOff>113609</xdr:rowOff>
    </xdr:to>
    <xdr:sp macro="" textlink="">
      <xdr:nvSpPr>
        <xdr:cNvPr id="13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44A438-3153-4FA4-A84C-31B9E0BB9EC4}"/>
            </a:ext>
          </a:extLst>
        </xdr:cNvPr>
        <xdr:cNvSpPr/>
      </xdr:nvSpPr>
      <xdr:spPr>
        <a:xfrm>
          <a:off x="13450384" y="1863680"/>
          <a:ext cx="1440000" cy="525346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30</xdr:col>
      <xdr:colOff>363891</xdr:colOff>
      <xdr:row>18</xdr:row>
      <xdr:rowOff>148166</xdr:rowOff>
    </xdr:from>
    <xdr:to>
      <xdr:col>30</xdr:col>
      <xdr:colOff>1803891</xdr:colOff>
      <xdr:row>22</xdr:row>
      <xdr:rowOff>113365</xdr:rowOff>
    </xdr:to>
    <xdr:sp macro="" textlink="">
      <xdr:nvSpPr>
        <xdr:cNvPr id="14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192F13-907B-4567-B9AC-6E8B737BA06E}"/>
            </a:ext>
          </a:extLst>
        </xdr:cNvPr>
        <xdr:cNvSpPr/>
      </xdr:nvSpPr>
      <xdr:spPr>
        <a:xfrm flipH="1">
          <a:off x="13466058" y="2423583"/>
          <a:ext cx="1440000" cy="536699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30</xdr:col>
      <xdr:colOff>355349</xdr:colOff>
      <xdr:row>22</xdr:row>
      <xdr:rowOff>149627</xdr:rowOff>
    </xdr:from>
    <xdr:to>
      <xdr:col>30</xdr:col>
      <xdr:colOff>1795349</xdr:colOff>
      <xdr:row>26</xdr:row>
      <xdr:rowOff>39973</xdr:rowOff>
    </xdr:to>
    <xdr:sp macro="" textlink="">
      <xdr:nvSpPr>
        <xdr:cNvPr id="15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E9ABD7-9EF3-41A2-9E31-919ABE625A0A}"/>
            </a:ext>
          </a:extLst>
        </xdr:cNvPr>
        <xdr:cNvSpPr/>
      </xdr:nvSpPr>
      <xdr:spPr>
        <a:xfrm flipH="1">
          <a:off x="13457516" y="2996544"/>
          <a:ext cx="1440000" cy="525346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30</xdr:col>
      <xdr:colOff>334029</xdr:colOff>
      <xdr:row>6</xdr:row>
      <xdr:rowOff>235806</xdr:rowOff>
    </xdr:from>
    <xdr:to>
      <xdr:col>30</xdr:col>
      <xdr:colOff>1774029</xdr:colOff>
      <xdr:row>12</xdr:row>
      <xdr:rowOff>67537</xdr:rowOff>
    </xdr:to>
    <xdr:sp macro="" textlink="">
      <xdr:nvSpPr>
        <xdr:cNvPr id="26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95E7E9-C786-46E1-BE08-C233627AE486}"/>
            </a:ext>
          </a:extLst>
        </xdr:cNvPr>
        <xdr:cNvSpPr/>
      </xdr:nvSpPr>
      <xdr:spPr>
        <a:xfrm flipH="1">
          <a:off x="13436196" y="1272973"/>
          <a:ext cx="1440000" cy="530231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28575</xdr:colOff>
      <xdr:row>0</xdr:row>
      <xdr:rowOff>123825</xdr:rowOff>
    </xdr:from>
    <xdr:ext cx="2000250" cy="468013"/>
    <xdr:sp macro="" textlink="">
      <xdr:nvSpPr>
        <xdr:cNvPr id="2" name="22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29800" y="123825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5</xdr:col>
      <xdr:colOff>85725</xdr:colOff>
      <xdr:row>0</xdr:row>
      <xdr:rowOff>66676</xdr:rowOff>
    </xdr:from>
    <xdr:to>
      <xdr:col>16</xdr:col>
      <xdr:colOff>613039</xdr:colOff>
      <xdr:row>1</xdr:row>
      <xdr:rowOff>148352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66676"/>
          <a:ext cx="1200150" cy="272176"/>
        </a:xfrm>
        <a:prstGeom prst="rect">
          <a:avLst/>
        </a:prstGeom>
      </xdr:spPr>
    </xdr:pic>
    <xdr:clientData/>
  </xdr:twoCellAnchor>
  <xdr:twoCellAnchor editAs="absolute">
    <xdr:from>
      <xdr:col>30</xdr:col>
      <xdr:colOff>264584</xdr:colOff>
      <xdr:row>3</xdr:row>
      <xdr:rowOff>148167</xdr:rowOff>
    </xdr:from>
    <xdr:to>
      <xdr:col>30</xdr:col>
      <xdr:colOff>1812900</xdr:colOff>
      <xdr:row>7</xdr:row>
      <xdr:rowOff>42332</xdr:rowOff>
    </xdr:to>
    <xdr:sp macro="" textlink="">
      <xdr:nvSpPr>
        <xdr:cNvPr id="9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39E122-D833-4BA5-9969-A3B088804309}"/>
            </a:ext>
          </a:extLst>
        </xdr:cNvPr>
        <xdr:cNvSpPr/>
      </xdr:nvSpPr>
      <xdr:spPr>
        <a:xfrm flipH="1">
          <a:off x="13102167" y="719667"/>
          <a:ext cx="1548316" cy="687915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30</xdr:col>
      <xdr:colOff>253996</xdr:colOff>
      <xdr:row>10</xdr:row>
      <xdr:rowOff>148567</xdr:rowOff>
    </xdr:from>
    <xdr:to>
      <xdr:col>30</xdr:col>
      <xdr:colOff>1827731</xdr:colOff>
      <xdr:row>14</xdr:row>
      <xdr:rowOff>74083</xdr:rowOff>
    </xdr:to>
    <xdr:sp macro="" textlink="">
      <xdr:nvSpPr>
        <xdr:cNvPr id="10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8EA876-0DB1-498D-A626-AEF7A1DCD9EA}"/>
            </a:ext>
          </a:extLst>
        </xdr:cNvPr>
        <xdr:cNvSpPr/>
      </xdr:nvSpPr>
      <xdr:spPr>
        <a:xfrm flipH="1">
          <a:off x="13091579" y="2360484"/>
          <a:ext cx="1573735" cy="687516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30</xdr:col>
      <xdr:colOff>253999</xdr:colOff>
      <xdr:row>15</xdr:row>
      <xdr:rowOff>14160</xdr:rowOff>
    </xdr:from>
    <xdr:to>
      <xdr:col>30</xdr:col>
      <xdr:colOff>1830917</xdr:colOff>
      <xdr:row>18</xdr:row>
      <xdr:rowOff>116415</xdr:rowOff>
    </xdr:to>
    <xdr:sp macro="" textlink="">
      <xdr:nvSpPr>
        <xdr:cNvPr id="11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23CD33-B0B2-4209-8DF5-64B3295C1464}"/>
            </a:ext>
          </a:extLst>
        </xdr:cNvPr>
        <xdr:cNvSpPr/>
      </xdr:nvSpPr>
      <xdr:spPr>
        <a:xfrm flipH="1">
          <a:off x="13091582" y="3178577"/>
          <a:ext cx="1576918" cy="673755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30</xdr:col>
      <xdr:colOff>285750</xdr:colOff>
      <xdr:row>19</xdr:row>
      <xdr:rowOff>50674</xdr:rowOff>
    </xdr:from>
    <xdr:to>
      <xdr:col>30</xdr:col>
      <xdr:colOff>1852084</xdr:colOff>
      <xdr:row>22</xdr:row>
      <xdr:rowOff>169334</xdr:rowOff>
    </xdr:to>
    <xdr:sp macro="" textlink="">
      <xdr:nvSpPr>
        <xdr:cNvPr id="1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25D0AD-B256-4391-8EBC-59A28EB2E96E}"/>
            </a:ext>
          </a:extLst>
        </xdr:cNvPr>
        <xdr:cNvSpPr/>
      </xdr:nvSpPr>
      <xdr:spPr>
        <a:xfrm flipH="1">
          <a:off x="13123333" y="3977091"/>
          <a:ext cx="1566334" cy="647826"/>
        </a:xfrm>
        <a:prstGeom prst="round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30</xdr:col>
      <xdr:colOff>264583</xdr:colOff>
      <xdr:row>7</xdr:row>
      <xdr:rowOff>155311</xdr:rowOff>
    </xdr:from>
    <xdr:to>
      <xdr:col>30</xdr:col>
      <xdr:colOff>1854418</xdr:colOff>
      <xdr:row>10</xdr:row>
      <xdr:rowOff>31750</xdr:rowOff>
    </xdr:to>
    <xdr:sp macro="" textlink="">
      <xdr:nvSpPr>
        <xdr:cNvPr id="17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0607C6-AAA5-49A2-8A7C-7C04516DE666}"/>
            </a:ext>
          </a:extLst>
        </xdr:cNvPr>
        <xdr:cNvSpPr/>
      </xdr:nvSpPr>
      <xdr:spPr>
        <a:xfrm flipH="1">
          <a:off x="13102166" y="1520561"/>
          <a:ext cx="1589835" cy="723106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76200</xdr:rowOff>
    </xdr:from>
    <xdr:to>
      <xdr:col>4</xdr:col>
      <xdr:colOff>57150</xdr:colOff>
      <xdr:row>1</xdr:row>
      <xdr:rowOff>173161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76200"/>
          <a:ext cx="1323975" cy="287461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123825</xdr:rowOff>
    </xdr:from>
    <xdr:to>
      <xdr:col>5</xdr:col>
      <xdr:colOff>447675</xdr:colOff>
      <xdr:row>2</xdr:row>
      <xdr:rowOff>30286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123825"/>
          <a:ext cx="1323975" cy="287461"/>
        </a:xfrm>
        <a:prstGeom prst="rect">
          <a:avLst/>
        </a:prstGeom>
      </xdr:spPr>
    </xdr:pic>
    <xdr:clientData/>
  </xdr:twoCellAnchor>
  <xdr:oneCellAnchor>
    <xdr:from>
      <xdr:col>13</xdr:col>
      <xdr:colOff>57150</xdr:colOff>
      <xdr:row>0</xdr:row>
      <xdr:rowOff>104776</xdr:rowOff>
    </xdr:from>
    <xdr:ext cx="1771650" cy="468013"/>
    <xdr:sp macro="" textlink="">
      <xdr:nvSpPr>
        <xdr:cNvPr id="12" name="22 Rectángul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144000" y="104776"/>
          <a:ext cx="17716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absolute">
    <xdr:from>
      <xdr:col>13</xdr:col>
      <xdr:colOff>161925</xdr:colOff>
      <xdr:row>3</xdr:row>
      <xdr:rowOff>95250</xdr:rowOff>
    </xdr:from>
    <xdr:to>
      <xdr:col>13</xdr:col>
      <xdr:colOff>1680360</xdr:colOff>
      <xdr:row>5</xdr:row>
      <xdr:rowOff>136133</xdr:rowOff>
    </xdr:to>
    <xdr:sp macro="" textlink="">
      <xdr:nvSpPr>
        <xdr:cNvPr id="14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H="1">
          <a:off x="9248775" y="666750"/>
          <a:ext cx="1518435" cy="43140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13</xdr:col>
      <xdr:colOff>175412</xdr:colOff>
      <xdr:row>6</xdr:row>
      <xdr:rowOff>126608</xdr:rowOff>
    </xdr:from>
    <xdr:to>
      <xdr:col>13</xdr:col>
      <xdr:colOff>1680362</xdr:colOff>
      <xdr:row>8</xdr:row>
      <xdr:rowOff>174232</xdr:rowOff>
    </xdr:to>
    <xdr:sp macro="" textlink="">
      <xdr:nvSpPr>
        <xdr:cNvPr id="15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H="1">
          <a:off x="9262262" y="1288658"/>
          <a:ext cx="1504950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  <xdr:twoCellAnchor editAs="absolute">
    <xdr:from>
      <xdr:col>13</xdr:col>
      <xdr:colOff>188386</xdr:colOff>
      <xdr:row>9</xdr:row>
      <xdr:rowOff>126608</xdr:rowOff>
    </xdr:from>
    <xdr:to>
      <xdr:col>13</xdr:col>
      <xdr:colOff>1680362</xdr:colOff>
      <xdr:row>11</xdr:row>
      <xdr:rowOff>183757</xdr:rowOff>
    </xdr:to>
    <xdr:sp macro="" textlink="">
      <xdr:nvSpPr>
        <xdr:cNvPr id="16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275236" y="1869683"/>
          <a:ext cx="1491976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13</xdr:col>
      <xdr:colOff>217783</xdr:colOff>
      <xdr:row>12</xdr:row>
      <xdr:rowOff>136133</xdr:rowOff>
    </xdr:from>
    <xdr:to>
      <xdr:col>13</xdr:col>
      <xdr:colOff>1670837</xdr:colOff>
      <xdr:row>15</xdr:row>
      <xdr:rowOff>2782</xdr:rowOff>
    </xdr:to>
    <xdr:sp macro="" textlink="">
      <xdr:nvSpPr>
        <xdr:cNvPr id="17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304633" y="2450708"/>
          <a:ext cx="1453054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13</xdr:col>
      <xdr:colOff>213513</xdr:colOff>
      <xdr:row>15</xdr:row>
      <xdr:rowOff>136133</xdr:rowOff>
    </xdr:from>
    <xdr:to>
      <xdr:col>13</xdr:col>
      <xdr:colOff>1661312</xdr:colOff>
      <xdr:row>18</xdr:row>
      <xdr:rowOff>2782</xdr:rowOff>
    </xdr:to>
    <xdr:sp macro="" textlink="">
      <xdr:nvSpPr>
        <xdr:cNvPr id="18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300363" y="3022208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13</xdr:col>
      <xdr:colOff>200025</xdr:colOff>
      <xdr:row>18</xdr:row>
      <xdr:rowOff>126609</xdr:rowOff>
    </xdr:from>
    <xdr:to>
      <xdr:col>13</xdr:col>
      <xdr:colOff>1647824</xdr:colOff>
      <xdr:row>20</xdr:row>
      <xdr:rowOff>183758</xdr:rowOff>
    </xdr:to>
    <xdr:sp macro="" textlink="">
      <xdr:nvSpPr>
        <xdr:cNvPr id="19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286875" y="3584184"/>
          <a:ext cx="1447799" cy="438149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Utadeo</a:t>
          </a:r>
        </a:p>
      </xdr:txBody>
    </xdr:sp>
    <xdr:clientData/>
  </xdr:twoCellAnchor>
  <xdr:twoCellAnchor editAs="absolute">
    <xdr:from>
      <xdr:col>13</xdr:col>
      <xdr:colOff>200025</xdr:colOff>
      <xdr:row>21</xdr:row>
      <xdr:rowOff>98034</xdr:rowOff>
    </xdr:from>
    <xdr:to>
      <xdr:col>13</xdr:col>
      <xdr:colOff>1647824</xdr:colOff>
      <xdr:row>24</xdr:row>
      <xdr:rowOff>104776</xdr:rowOff>
    </xdr:to>
    <xdr:sp macro="" textlink="">
      <xdr:nvSpPr>
        <xdr:cNvPr id="20" name="2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286875" y="4127109"/>
          <a:ext cx="1447799" cy="578242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 Pregrado</a:t>
          </a:r>
        </a:p>
      </xdr:txBody>
    </xdr:sp>
    <xdr:clientData/>
  </xdr:twoCellAnchor>
  <xdr:twoCellAnchor editAs="absolute">
    <xdr:from>
      <xdr:col>13</xdr:col>
      <xdr:colOff>209550</xdr:colOff>
      <xdr:row>25</xdr:row>
      <xdr:rowOff>2783</xdr:rowOff>
    </xdr:from>
    <xdr:to>
      <xdr:col>13</xdr:col>
      <xdr:colOff>1657349</xdr:colOff>
      <xdr:row>28</xdr:row>
      <xdr:rowOff>38100</xdr:rowOff>
    </xdr:to>
    <xdr:sp macro="" textlink="">
      <xdr:nvSpPr>
        <xdr:cNvPr id="24" name="21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296400" y="4793858"/>
          <a:ext cx="1447799" cy="606817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Posgrado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104775</xdr:rowOff>
    </xdr:from>
    <xdr:to>
      <xdr:col>3</xdr:col>
      <xdr:colOff>419100</xdr:colOff>
      <xdr:row>2</xdr:row>
      <xdr:rowOff>11236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4775"/>
          <a:ext cx="1323975" cy="287461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0</xdr:row>
      <xdr:rowOff>66675</xdr:rowOff>
    </xdr:from>
    <xdr:ext cx="1771650" cy="468013"/>
    <xdr:sp macro="" textlink="">
      <xdr:nvSpPr>
        <xdr:cNvPr id="20" name="22 Rectángul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848725" y="66675"/>
          <a:ext cx="17716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absolute">
    <xdr:from>
      <xdr:col>12</xdr:col>
      <xdr:colOff>219075</xdr:colOff>
      <xdr:row>3</xdr:row>
      <xdr:rowOff>171450</xdr:rowOff>
    </xdr:from>
    <xdr:to>
      <xdr:col>12</xdr:col>
      <xdr:colOff>1737510</xdr:colOff>
      <xdr:row>6</xdr:row>
      <xdr:rowOff>31358</xdr:rowOff>
    </xdr:to>
    <xdr:sp macro="" textlink="">
      <xdr:nvSpPr>
        <xdr:cNvPr id="19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flipH="1">
          <a:off x="10477500" y="742950"/>
          <a:ext cx="1518435" cy="43140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12</xdr:col>
      <xdr:colOff>232562</xdr:colOff>
      <xdr:row>7</xdr:row>
      <xdr:rowOff>31358</xdr:rowOff>
    </xdr:from>
    <xdr:to>
      <xdr:col>12</xdr:col>
      <xdr:colOff>1737512</xdr:colOff>
      <xdr:row>9</xdr:row>
      <xdr:rowOff>88507</xdr:rowOff>
    </xdr:to>
    <xdr:sp macro="" textlink="">
      <xdr:nvSpPr>
        <xdr:cNvPr id="24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flipH="1">
          <a:off x="10490987" y="1364858"/>
          <a:ext cx="1504950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  <xdr:twoCellAnchor editAs="absolute">
    <xdr:from>
      <xdr:col>12</xdr:col>
      <xdr:colOff>245536</xdr:colOff>
      <xdr:row>10</xdr:row>
      <xdr:rowOff>40883</xdr:rowOff>
    </xdr:from>
    <xdr:to>
      <xdr:col>12</xdr:col>
      <xdr:colOff>1737512</xdr:colOff>
      <xdr:row>12</xdr:row>
      <xdr:rowOff>98032</xdr:rowOff>
    </xdr:to>
    <xdr:sp macro="" textlink="">
      <xdr:nvSpPr>
        <xdr:cNvPr id="2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0503961" y="1945883"/>
          <a:ext cx="1491976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12</xdr:col>
      <xdr:colOff>274933</xdr:colOff>
      <xdr:row>13</xdr:row>
      <xdr:rowOff>50408</xdr:rowOff>
    </xdr:from>
    <xdr:to>
      <xdr:col>12</xdr:col>
      <xdr:colOff>1727987</xdr:colOff>
      <xdr:row>15</xdr:row>
      <xdr:rowOff>107557</xdr:rowOff>
    </xdr:to>
    <xdr:sp macro="" textlink="">
      <xdr:nvSpPr>
        <xdr:cNvPr id="2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10533358" y="2526908"/>
          <a:ext cx="1453054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12</xdr:col>
      <xdr:colOff>270663</xdr:colOff>
      <xdr:row>16</xdr:row>
      <xdr:rowOff>50408</xdr:rowOff>
    </xdr:from>
    <xdr:to>
      <xdr:col>12</xdr:col>
      <xdr:colOff>1718462</xdr:colOff>
      <xdr:row>18</xdr:row>
      <xdr:rowOff>107557</xdr:rowOff>
    </xdr:to>
    <xdr:sp macro="" textlink="">
      <xdr:nvSpPr>
        <xdr:cNvPr id="27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0529088" y="3098408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12</xdr:col>
      <xdr:colOff>257175</xdr:colOff>
      <xdr:row>19</xdr:row>
      <xdr:rowOff>40884</xdr:rowOff>
    </xdr:from>
    <xdr:to>
      <xdr:col>12</xdr:col>
      <xdr:colOff>1704974</xdr:colOff>
      <xdr:row>21</xdr:row>
      <xdr:rowOff>98033</xdr:rowOff>
    </xdr:to>
    <xdr:sp macro="" textlink="">
      <xdr:nvSpPr>
        <xdr:cNvPr id="28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10515600" y="3660384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Utadeo</a:t>
          </a:r>
        </a:p>
      </xdr:txBody>
    </xdr:sp>
    <xdr:clientData/>
  </xdr:twoCellAnchor>
  <xdr:twoCellAnchor editAs="absolute">
    <xdr:from>
      <xdr:col>12</xdr:col>
      <xdr:colOff>257175</xdr:colOff>
      <xdr:row>22</xdr:row>
      <xdr:rowOff>12309</xdr:rowOff>
    </xdr:from>
    <xdr:to>
      <xdr:col>12</xdr:col>
      <xdr:colOff>1704974</xdr:colOff>
      <xdr:row>25</xdr:row>
      <xdr:rowOff>19051</xdr:rowOff>
    </xdr:to>
    <xdr:sp macro="" textlink="">
      <xdr:nvSpPr>
        <xdr:cNvPr id="29" name="2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0515600" y="4203309"/>
          <a:ext cx="1447799" cy="578242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 Pregrado</a:t>
          </a:r>
        </a:p>
      </xdr:txBody>
    </xdr:sp>
    <xdr:clientData/>
  </xdr:twoCellAnchor>
  <xdr:twoCellAnchor editAs="absolute">
    <xdr:from>
      <xdr:col>12</xdr:col>
      <xdr:colOff>266700</xdr:colOff>
      <xdr:row>25</xdr:row>
      <xdr:rowOff>107558</xdr:rowOff>
    </xdr:from>
    <xdr:to>
      <xdr:col>12</xdr:col>
      <xdr:colOff>1714499</xdr:colOff>
      <xdr:row>28</xdr:row>
      <xdr:rowOff>142875</xdr:rowOff>
    </xdr:to>
    <xdr:sp macro="" textlink="">
      <xdr:nvSpPr>
        <xdr:cNvPr id="30" name="21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10525125" y="4870058"/>
          <a:ext cx="1447799" cy="606817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Posgrado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104775</xdr:rowOff>
    </xdr:from>
    <xdr:to>
      <xdr:col>4</xdr:col>
      <xdr:colOff>419100</xdr:colOff>
      <xdr:row>2</xdr:row>
      <xdr:rowOff>11236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4775"/>
          <a:ext cx="1323975" cy="287461"/>
        </a:xfrm>
        <a:prstGeom prst="rect">
          <a:avLst/>
        </a:prstGeom>
      </xdr:spPr>
    </xdr:pic>
    <xdr:clientData/>
  </xdr:twoCellAnchor>
  <xdr:oneCellAnchor>
    <xdr:from>
      <xdr:col>13</xdr:col>
      <xdr:colOff>114300</xdr:colOff>
      <xdr:row>0</xdr:row>
      <xdr:rowOff>66675</xdr:rowOff>
    </xdr:from>
    <xdr:ext cx="1771650" cy="468013"/>
    <xdr:sp macro="" textlink="">
      <xdr:nvSpPr>
        <xdr:cNvPr id="10" name="22 Rectángul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848725" y="66675"/>
          <a:ext cx="17716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absolute">
    <xdr:from>
      <xdr:col>13</xdr:col>
      <xdr:colOff>161925</xdr:colOff>
      <xdr:row>4</xdr:row>
      <xdr:rowOff>38100</xdr:rowOff>
    </xdr:from>
    <xdr:to>
      <xdr:col>13</xdr:col>
      <xdr:colOff>1680360</xdr:colOff>
      <xdr:row>6</xdr:row>
      <xdr:rowOff>88508</xdr:rowOff>
    </xdr:to>
    <xdr:sp macro="" textlink="">
      <xdr:nvSpPr>
        <xdr:cNvPr id="13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 flipH="1">
          <a:off x="10420350" y="800100"/>
          <a:ext cx="1518435" cy="43140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13</xdr:col>
      <xdr:colOff>175412</xdr:colOff>
      <xdr:row>7</xdr:row>
      <xdr:rowOff>88508</xdr:rowOff>
    </xdr:from>
    <xdr:to>
      <xdr:col>13</xdr:col>
      <xdr:colOff>1680362</xdr:colOff>
      <xdr:row>9</xdr:row>
      <xdr:rowOff>145657</xdr:rowOff>
    </xdr:to>
    <xdr:sp macro="" textlink="">
      <xdr:nvSpPr>
        <xdr:cNvPr id="14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 flipH="1">
          <a:off x="10433837" y="1422008"/>
          <a:ext cx="1504950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  <xdr:twoCellAnchor editAs="absolute">
    <xdr:from>
      <xdr:col>13</xdr:col>
      <xdr:colOff>188386</xdr:colOff>
      <xdr:row>10</xdr:row>
      <xdr:rowOff>98033</xdr:rowOff>
    </xdr:from>
    <xdr:to>
      <xdr:col>13</xdr:col>
      <xdr:colOff>1680362</xdr:colOff>
      <xdr:row>12</xdr:row>
      <xdr:rowOff>21832</xdr:rowOff>
    </xdr:to>
    <xdr:sp macro="" textlink="">
      <xdr:nvSpPr>
        <xdr:cNvPr id="1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0446811" y="2003033"/>
          <a:ext cx="1491976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13</xdr:col>
      <xdr:colOff>217783</xdr:colOff>
      <xdr:row>12</xdr:row>
      <xdr:rowOff>164708</xdr:rowOff>
    </xdr:from>
    <xdr:to>
      <xdr:col>13</xdr:col>
      <xdr:colOff>1670837</xdr:colOff>
      <xdr:row>15</xdr:row>
      <xdr:rowOff>31357</xdr:rowOff>
    </xdr:to>
    <xdr:sp macro="" textlink="">
      <xdr:nvSpPr>
        <xdr:cNvPr id="1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10476208" y="2584058"/>
          <a:ext cx="1453054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13</xdr:col>
      <xdr:colOff>213513</xdr:colOff>
      <xdr:row>15</xdr:row>
      <xdr:rowOff>164708</xdr:rowOff>
    </xdr:from>
    <xdr:to>
      <xdr:col>13</xdr:col>
      <xdr:colOff>1661312</xdr:colOff>
      <xdr:row>18</xdr:row>
      <xdr:rowOff>31357</xdr:rowOff>
    </xdr:to>
    <xdr:sp macro="" textlink="">
      <xdr:nvSpPr>
        <xdr:cNvPr id="17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0471938" y="3155558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13</xdr:col>
      <xdr:colOff>200025</xdr:colOff>
      <xdr:row>18</xdr:row>
      <xdr:rowOff>155184</xdr:rowOff>
    </xdr:from>
    <xdr:to>
      <xdr:col>13</xdr:col>
      <xdr:colOff>1647824</xdr:colOff>
      <xdr:row>21</xdr:row>
      <xdr:rowOff>21833</xdr:rowOff>
    </xdr:to>
    <xdr:sp macro="" textlink="">
      <xdr:nvSpPr>
        <xdr:cNvPr id="18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0458450" y="3717534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Utadeo</a:t>
          </a:r>
        </a:p>
      </xdr:txBody>
    </xdr:sp>
    <xdr:clientData/>
  </xdr:twoCellAnchor>
  <xdr:twoCellAnchor editAs="absolute">
    <xdr:from>
      <xdr:col>13</xdr:col>
      <xdr:colOff>200025</xdr:colOff>
      <xdr:row>21</xdr:row>
      <xdr:rowOff>126609</xdr:rowOff>
    </xdr:from>
    <xdr:to>
      <xdr:col>13</xdr:col>
      <xdr:colOff>1647824</xdr:colOff>
      <xdr:row>24</xdr:row>
      <xdr:rowOff>1</xdr:rowOff>
    </xdr:to>
    <xdr:sp macro="" textlink="">
      <xdr:nvSpPr>
        <xdr:cNvPr id="19" name="2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10458450" y="4260459"/>
          <a:ext cx="1447799" cy="578242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 Pregrado</a:t>
          </a:r>
        </a:p>
      </xdr:txBody>
    </xdr:sp>
    <xdr:clientData/>
  </xdr:twoCellAnchor>
  <xdr:twoCellAnchor editAs="absolute">
    <xdr:from>
      <xdr:col>13</xdr:col>
      <xdr:colOff>209550</xdr:colOff>
      <xdr:row>24</xdr:row>
      <xdr:rowOff>88508</xdr:rowOff>
    </xdr:from>
    <xdr:to>
      <xdr:col>13</xdr:col>
      <xdr:colOff>1657349</xdr:colOff>
      <xdr:row>27</xdr:row>
      <xdr:rowOff>123825</xdr:rowOff>
    </xdr:to>
    <xdr:sp macro="" textlink="">
      <xdr:nvSpPr>
        <xdr:cNvPr id="20" name="21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0467975" y="4927208"/>
          <a:ext cx="1447799" cy="606817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Posgrado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26</xdr:row>
      <xdr:rowOff>144807</xdr:rowOff>
    </xdr:from>
    <xdr:ext cx="2690224" cy="280205"/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23850" y="4669182"/>
          <a:ext cx="2690224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/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cupos por programas </a:t>
          </a:r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académicos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14</xdr:row>
      <xdr:rowOff>133085</xdr:rowOff>
    </xdr:from>
    <xdr:ext cx="3734805" cy="264560"/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14325" y="2638160"/>
          <a:ext cx="3734805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CO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INSCRITOS EN PROGRAMAS DE PREGRADO SEGÚN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GÉNERO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19050</xdr:colOff>
      <xdr:row>20</xdr:row>
      <xdr:rowOff>126181</xdr:rowOff>
    </xdr:from>
    <xdr:ext cx="2790829" cy="264560"/>
    <xdr:sp macro="" textlink="">
      <xdr:nvSpPr>
        <xdr:cNvPr id="5" name="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333375" y="3640906"/>
          <a:ext cx="2790829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Admitidos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en programas de pregado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32</xdr:row>
      <xdr:rowOff>139355</xdr:rowOff>
    </xdr:from>
    <xdr:ext cx="4281237" cy="264560"/>
    <xdr:sp macro="" textlink="">
      <xdr:nvSpPr>
        <xdr:cNvPr id="7" name="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14325" y="5673380"/>
          <a:ext cx="4281237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matriculados por primera vez en programas de pregrado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13067</xdr:colOff>
      <xdr:row>38</xdr:row>
      <xdr:rowOff>133350</xdr:rowOff>
    </xdr:from>
    <xdr:ext cx="3327834" cy="264560"/>
    <xdr:sp macro="" textlink="">
      <xdr:nvSpPr>
        <xdr:cNvPr id="11" name="1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327392" y="6677025"/>
          <a:ext cx="3327834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matrícula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total en programas de pregrado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3542</xdr:colOff>
      <xdr:row>44</xdr:row>
      <xdr:rowOff>142356</xdr:rowOff>
    </xdr:from>
    <xdr:ext cx="3341684" cy="264560"/>
    <xdr:sp macro="" textlink="">
      <xdr:nvSpPr>
        <xdr:cNvPr id="12" name="1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317867" y="7695681"/>
          <a:ext cx="3341684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matrícula total en programas de posgrado</a:t>
          </a:r>
        </a:p>
      </xdr:txBody>
    </xdr:sp>
    <xdr:clientData/>
  </xdr:oneCellAnchor>
  <xdr:oneCellAnchor>
    <xdr:from>
      <xdr:col>0</xdr:col>
      <xdr:colOff>295275</xdr:colOff>
      <xdr:row>7</xdr:row>
      <xdr:rowOff>142875</xdr:rowOff>
    </xdr:from>
    <xdr:ext cx="2019142" cy="264560"/>
    <xdr:sp macro="" textlink="">
      <xdr:nvSpPr>
        <xdr:cNvPr id="13" name="1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95275" y="1314450"/>
          <a:ext cx="2019142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deserción por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programa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285750</xdr:colOff>
      <xdr:row>0</xdr:row>
      <xdr:rowOff>133350</xdr:rowOff>
    </xdr:from>
    <xdr:ext cx="2055627" cy="280205"/>
    <xdr:sp macro="" textlink="">
      <xdr:nvSpPr>
        <xdr:cNvPr id="14" name="1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85750" y="133350"/>
          <a:ext cx="2055627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PROGRAMAS ACADÉMICOS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</sheetPr>
  <dimension ref="A1:XFB32"/>
  <sheetViews>
    <sheetView tabSelected="1" zoomScaleNormal="100" zoomScaleSheetLayoutView="100" workbookViewId="0"/>
  </sheetViews>
  <sheetFormatPr defaultColWidth="0" defaultRowHeight="0" customHeight="1" zeroHeight="1"/>
  <cols>
    <col min="1" max="1" width="4.7109375" style="28" customWidth="1"/>
    <col min="2" max="2" width="24.7109375" style="23" customWidth="1"/>
    <col min="3" max="3" width="90.7109375" style="23" customWidth="1"/>
    <col min="4" max="4" width="27" style="23" customWidth="1"/>
    <col min="5" max="5" width="27" style="23" hidden="1"/>
    <col min="6" max="16382" width="11.42578125" style="23" hidden="1"/>
    <col min="16383" max="16384" width="27" style="23" hidden="1"/>
  </cols>
  <sheetData>
    <row r="1" spans="1:4" s="27" customFormat="1" ht="12.75">
      <c r="A1" s="30"/>
      <c r="B1" s="25"/>
      <c r="C1" s="26"/>
      <c r="D1" s="31"/>
    </row>
    <row r="2" spans="1:4" s="20" customFormat="1" ht="12.75">
      <c r="A2" s="32"/>
      <c r="B2" s="21"/>
      <c r="C2" s="21"/>
      <c r="D2" s="33"/>
    </row>
    <row r="3" spans="1:4" s="20" customFormat="1" ht="12.75">
      <c r="A3" s="32"/>
      <c r="B3" s="21"/>
      <c r="C3" s="22"/>
      <c r="D3" s="33"/>
    </row>
    <row r="4" spans="1:4" s="20" customFormat="1" ht="12.75">
      <c r="A4" s="32"/>
      <c r="B4" s="21"/>
      <c r="C4" s="22"/>
      <c r="D4" s="33"/>
    </row>
    <row r="5" spans="1:4" s="20" customFormat="1" ht="12.75">
      <c r="A5" s="32"/>
      <c r="B5" s="21"/>
      <c r="C5" s="21"/>
      <c r="D5" s="33"/>
    </row>
    <row r="6" spans="1:4" s="20" customFormat="1" ht="12.75">
      <c r="A6" s="32"/>
      <c r="B6" s="19"/>
      <c r="C6" s="19"/>
      <c r="D6" s="34"/>
    </row>
    <row r="7" spans="1:4" s="20" customFormat="1" ht="12.75">
      <c r="A7" s="32"/>
      <c r="B7" s="19"/>
      <c r="C7" s="18"/>
      <c r="D7" s="34"/>
    </row>
    <row r="8" spans="1:4" s="21" customFormat="1" ht="12.75">
      <c r="A8" s="35"/>
      <c r="B8" s="22"/>
      <c r="D8" s="33"/>
    </row>
    <row r="9" spans="1:4" ht="12.75">
      <c r="D9" s="36"/>
    </row>
    <row r="10" spans="1:4" ht="12.75">
      <c r="D10" s="36"/>
    </row>
    <row r="11" spans="1:4" ht="12.75">
      <c r="D11" s="36"/>
    </row>
    <row r="12" spans="1:4" ht="12.75">
      <c r="D12" s="36"/>
    </row>
    <row r="13" spans="1:4" ht="12.75">
      <c r="D13" s="36"/>
    </row>
    <row r="14" spans="1:4" ht="12.75">
      <c r="D14" s="36"/>
    </row>
    <row r="15" spans="1:4" ht="12.75">
      <c r="D15" s="36"/>
    </row>
    <row r="16" spans="1:4" ht="12.75">
      <c r="D16" s="36"/>
    </row>
    <row r="17" spans="1:4" ht="12.75">
      <c r="D17" s="36"/>
    </row>
    <row r="18" spans="1:4" ht="12.75">
      <c r="D18" s="36"/>
    </row>
    <row r="19" spans="1:4" ht="12.75">
      <c r="A19" s="86" t="s">
        <v>0</v>
      </c>
      <c r="D19" s="36"/>
    </row>
    <row r="20" spans="1:4" ht="12.75">
      <c r="A20" s="86" t="s">
        <v>1</v>
      </c>
      <c r="D20" s="36"/>
    </row>
    <row r="21" spans="1:4" ht="12.75" hidden="1">
      <c r="A21" s="29"/>
      <c r="B21" s="24"/>
      <c r="D21" s="36"/>
    </row>
    <row r="22" spans="1:4" ht="12.75" hidden="1">
      <c r="A22" s="29"/>
      <c r="D22" s="36"/>
    </row>
    <row r="23" spans="1:4" ht="12.75" hidden="1">
      <c r="A23" s="29"/>
      <c r="B23" s="24"/>
      <c r="D23" s="36"/>
    </row>
    <row r="24" spans="1:4" ht="12.75" hidden="1">
      <c r="A24" s="29"/>
      <c r="D24" s="36"/>
    </row>
    <row r="25" spans="1:4" ht="12.75" hidden="1">
      <c r="A25" s="29"/>
      <c r="B25" s="24"/>
      <c r="D25" s="36"/>
    </row>
    <row r="26" spans="1:4" ht="12.75" hidden="1">
      <c r="A26" s="29"/>
      <c r="D26" s="36"/>
    </row>
    <row r="27" spans="1:4" ht="12.75" hidden="1">
      <c r="A27" s="29"/>
      <c r="B27" s="24"/>
      <c r="D27" s="36"/>
    </row>
    <row r="28" spans="1:4" ht="12.75" hidden="1">
      <c r="D28" s="36"/>
    </row>
    <row r="29" spans="1:4" ht="13.5" hidden="1" thickBot="1">
      <c r="A29" s="37"/>
      <c r="B29" s="38"/>
      <c r="C29" s="39"/>
      <c r="D29" s="40"/>
    </row>
    <row r="30" spans="1:4" ht="12.75" hidden="1"/>
    <row r="31" spans="1:4" ht="12.75" hidden="1"/>
    <row r="32" spans="1:4" ht="12.75" hidden="1">
      <c r="B32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3"/>
  </sheetPr>
  <dimension ref="A1:AF33"/>
  <sheetViews>
    <sheetView showZeros="0" topLeftCell="B1" zoomScale="80" zoomScaleNormal="80" workbookViewId="0">
      <selection activeCell="B1" sqref="B1"/>
    </sheetView>
  </sheetViews>
  <sheetFormatPr defaultColWidth="0" defaultRowHeight="0" customHeight="1" zeroHeight="1"/>
  <cols>
    <col min="1" max="1" width="11.42578125" hidden="1" customWidth="1"/>
    <col min="2" max="2" width="11.85546875" style="16" customWidth="1"/>
    <col min="3" max="3" width="16.5703125" style="15" customWidth="1"/>
    <col min="4" max="4" width="8.5703125" style="15" hidden="1" customWidth="1"/>
    <col min="5" max="5" width="6.5703125" style="15" hidden="1" customWidth="1"/>
    <col min="6" max="7" width="6.7109375" style="15" hidden="1" customWidth="1"/>
    <col min="8" max="9" width="6.5703125" style="15" hidden="1" customWidth="1"/>
    <col min="10" max="11" width="6.7109375" style="15" hidden="1" customWidth="1"/>
    <col min="12" max="12" width="4" style="15" customWidth="1"/>
    <col min="13" max="29" width="8.42578125" style="15" customWidth="1"/>
    <col min="30" max="30" width="6.5703125" style="15" customWidth="1"/>
    <col min="31" max="31" width="15.85546875" style="15" customWidth="1"/>
    <col min="32" max="32" width="33.85546875" style="43" customWidth="1"/>
    <col min="33" max="16384" width="11.42578125" style="15" hidden="1"/>
  </cols>
  <sheetData>
    <row r="1" spans="2:32" ht="12.75" customHeight="1"/>
    <row r="2" spans="2:32" ht="12.75" customHeight="1"/>
    <row r="3" spans="2:32" ht="12.75" customHeight="1"/>
    <row r="4" spans="2:32" ht="12.75" customHeight="1"/>
    <row r="5" spans="2:32" s="17" customFormat="1" ht="15.7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</row>
    <row r="6" spans="2:32" ht="15">
      <c r="B6" s="127" t="s">
        <v>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11"/>
      <c r="W6" s="111"/>
      <c r="X6" s="111"/>
      <c r="Y6" s="111"/>
      <c r="Z6" s="111"/>
      <c r="AA6" s="111"/>
      <c r="AB6" s="111"/>
      <c r="AC6" s="111"/>
      <c r="AD6" s="44"/>
      <c r="AE6" s="44"/>
    </row>
    <row r="7" spans="2:32" ht="22.5" customHeight="1">
      <c r="B7" s="113"/>
      <c r="C7" s="112" t="s">
        <v>3</v>
      </c>
      <c r="D7" s="121" t="s">
        <v>4</v>
      </c>
      <c r="E7" s="89" t="s">
        <v>5</v>
      </c>
      <c r="F7" s="89" t="s">
        <v>6</v>
      </c>
      <c r="G7" s="89" t="s">
        <v>7</v>
      </c>
      <c r="H7" s="89" t="s">
        <v>8</v>
      </c>
      <c r="I7" s="89" t="s">
        <v>9</v>
      </c>
      <c r="J7" s="89" t="s">
        <v>10</v>
      </c>
      <c r="K7" s="89" t="s">
        <v>11</v>
      </c>
      <c r="L7" s="87"/>
      <c r="M7" s="89" t="s">
        <v>12</v>
      </c>
      <c r="N7" s="89" t="s">
        <v>13</v>
      </c>
      <c r="O7" s="89" t="s">
        <v>14</v>
      </c>
      <c r="P7" s="89" t="s">
        <v>15</v>
      </c>
      <c r="Q7" s="89" t="s">
        <v>16</v>
      </c>
      <c r="R7" s="89" t="s">
        <v>17</v>
      </c>
      <c r="S7" s="89" t="s">
        <v>18</v>
      </c>
      <c r="T7" s="89" t="s">
        <v>19</v>
      </c>
      <c r="U7" s="89" t="s">
        <v>20</v>
      </c>
      <c r="V7" s="89" t="s">
        <v>21</v>
      </c>
      <c r="W7" s="89" t="s">
        <v>22</v>
      </c>
      <c r="X7" s="114" t="s">
        <v>23</v>
      </c>
      <c r="Y7" s="114" t="s">
        <v>24</v>
      </c>
      <c r="Z7" s="114" t="s">
        <v>25</v>
      </c>
      <c r="AA7" s="114" t="s">
        <v>26</v>
      </c>
      <c r="AB7" s="114" t="s">
        <v>27</v>
      </c>
      <c r="AC7" s="114" t="s">
        <v>28</v>
      </c>
      <c r="AD7" s="44"/>
    </row>
    <row r="8" spans="2:32" ht="15">
      <c r="B8" s="128" t="s">
        <v>29</v>
      </c>
      <c r="C8" s="90" t="s">
        <v>30</v>
      </c>
      <c r="D8" s="91">
        <f>+D14+D20</f>
        <v>86</v>
      </c>
      <c r="E8" s="91">
        <f t="shared" ref="E8:N8" si="0">+E14+E20</f>
        <v>139</v>
      </c>
      <c r="F8" s="91">
        <f t="shared" si="0"/>
        <v>98</v>
      </c>
      <c r="G8" s="91">
        <f t="shared" si="0"/>
        <v>182</v>
      </c>
      <c r="H8" s="91">
        <f t="shared" si="0"/>
        <v>146</v>
      </c>
      <c r="I8" s="91">
        <f t="shared" si="0"/>
        <v>177</v>
      </c>
      <c r="J8" s="91">
        <f t="shared" si="0"/>
        <v>149</v>
      </c>
      <c r="K8" s="91">
        <f t="shared" si="0"/>
        <v>132</v>
      </c>
      <c r="L8" s="87"/>
      <c r="M8" s="91">
        <f t="shared" si="0"/>
        <v>128</v>
      </c>
      <c r="N8" s="91">
        <f t="shared" si="0"/>
        <v>140</v>
      </c>
      <c r="O8" s="91">
        <f t="shared" ref="O8:V8" si="1">+O14+O20</f>
        <v>93</v>
      </c>
      <c r="P8" s="91">
        <f t="shared" si="1"/>
        <v>85</v>
      </c>
      <c r="Q8" s="91">
        <f t="shared" si="1"/>
        <v>59</v>
      </c>
      <c r="R8" s="91">
        <f t="shared" si="1"/>
        <v>78</v>
      </c>
      <c r="S8" s="91">
        <f t="shared" si="1"/>
        <v>57</v>
      </c>
      <c r="T8" s="91">
        <f t="shared" si="1"/>
        <v>59</v>
      </c>
      <c r="U8" s="91">
        <f t="shared" si="1"/>
        <v>52</v>
      </c>
      <c r="V8" s="91">
        <f t="shared" si="1"/>
        <v>30</v>
      </c>
      <c r="W8" s="91">
        <f t="shared" ref="W8:X8" si="2">+W14+W20</f>
        <v>28</v>
      </c>
      <c r="X8" s="91">
        <f t="shared" si="2"/>
        <v>18</v>
      </c>
      <c r="Y8" s="91">
        <f t="shared" ref="Y8" si="3">+Y14+Y20</f>
        <v>13</v>
      </c>
      <c r="Z8" s="115">
        <v>8</v>
      </c>
      <c r="AA8" s="115">
        <f t="shared" ref="AA8:AB11" si="4">+AA14+AA20</f>
        <v>7</v>
      </c>
      <c r="AB8" s="115">
        <f t="shared" si="4"/>
        <v>7</v>
      </c>
      <c r="AC8" s="115">
        <f t="shared" ref="AC8" si="5">+AC14+AC20</f>
        <v>1</v>
      </c>
      <c r="AD8" s="44"/>
      <c r="AE8" s="110"/>
    </row>
    <row r="9" spans="2:32" ht="15">
      <c r="B9" s="129"/>
      <c r="C9" s="90" t="s">
        <v>31</v>
      </c>
      <c r="D9" s="91">
        <f>+D15+D21</f>
        <v>690</v>
      </c>
      <c r="E9" s="91">
        <f t="shared" ref="E9:P9" si="6">+E15+E21</f>
        <v>751</v>
      </c>
      <c r="F9" s="91">
        <f t="shared" si="6"/>
        <v>649</v>
      </c>
      <c r="G9" s="91">
        <f t="shared" si="6"/>
        <v>810</v>
      </c>
      <c r="H9" s="91">
        <f t="shared" si="6"/>
        <v>755</v>
      </c>
      <c r="I9" s="91">
        <f t="shared" si="6"/>
        <v>873</v>
      </c>
      <c r="J9" s="91">
        <f t="shared" si="6"/>
        <v>694</v>
      </c>
      <c r="K9" s="91">
        <f t="shared" si="6"/>
        <v>807</v>
      </c>
      <c r="L9" s="87"/>
      <c r="M9" s="91">
        <f t="shared" si="6"/>
        <v>823</v>
      </c>
      <c r="N9" s="91">
        <f t="shared" si="6"/>
        <v>907</v>
      </c>
      <c r="O9" s="91">
        <f t="shared" si="6"/>
        <v>657</v>
      </c>
      <c r="P9" s="91">
        <f t="shared" si="6"/>
        <v>741</v>
      </c>
      <c r="Q9" s="91">
        <f t="shared" ref="Q9:V9" si="7">+Q15+Q21</f>
        <v>683</v>
      </c>
      <c r="R9" s="91">
        <f t="shared" si="7"/>
        <v>767</v>
      </c>
      <c r="S9" s="91">
        <f t="shared" si="7"/>
        <v>848</v>
      </c>
      <c r="T9" s="91">
        <f t="shared" si="7"/>
        <v>884</v>
      </c>
      <c r="U9" s="91">
        <f t="shared" si="7"/>
        <v>847</v>
      </c>
      <c r="V9" s="91">
        <f t="shared" si="7"/>
        <v>994</v>
      </c>
      <c r="W9" s="91">
        <f t="shared" ref="W9:X9" si="8">+W15+W21</f>
        <v>897</v>
      </c>
      <c r="X9" s="91">
        <f t="shared" si="8"/>
        <v>880</v>
      </c>
      <c r="Y9" s="91">
        <f t="shared" ref="Y9" si="9">+Y15+Y21</f>
        <v>916</v>
      </c>
      <c r="Z9" s="115">
        <v>920</v>
      </c>
      <c r="AA9" s="115">
        <f t="shared" si="4"/>
        <v>839</v>
      </c>
      <c r="AB9" s="115">
        <f t="shared" si="4"/>
        <v>733</v>
      </c>
      <c r="AC9" s="115">
        <f t="shared" ref="AC9" si="10">+AC15+AC21</f>
        <v>560</v>
      </c>
      <c r="AD9" s="44"/>
      <c r="AE9" s="110"/>
    </row>
    <row r="10" spans="2:32" ht="15">
      <c r="B10" s="129"/>
      <c r="C10" s="90" t="s">
        <v>32</v>
      </c>
      <c r="D10" s="91">
        <f>+D16+D22</f>
        <v>329</v>
      </c>
      <c r="E10" s="91">
        <f t="shared" ref="E10:V10" si="11">+E16+E22</f>
        <v>709</v>
      </c>
      <c r="F10" s="91">
        <f t="shared" si="11"/>
        <v>484</v>
      </c>
      <c r="G10" s="91">
        <f t="shared" si="11"/>
        <v>872</v>
      </c>
      <c r="H10" s="91">
        <f t="shared" si="11"/>
        <v>438</v>
      </c>
      <c r="I10" s="91">
        <f t="shared" si="11"/>
        <v>912</v>
      </c>
      <c r="J10" s="91">
        <f t="shared" si="11"/>
        <v>401</v>
      </c>
      <c r="K10" s="91">
        <f t="shared" si="11"/>
        <v>817</v>
      </c>
      <c r="L10" s="87"/>
      <c r="M10" s="91">
        <f t="shared" si="11"/>
        <v>633</v>
      </c>
      <c r="N10" s="91">
        <f t="shared" si="11"/>
        <v>659</v>
      </c>
      <c r="O10" s="91">
        <f t="shared" si="11"/>
        <v>594</v>
      </c>
      <c r="P10" s="91">
        <f t="shared" si="11"/>
        <v>627</v>
      </c>
      <c r="Q10" s="91">
        <f t="shared" si="11"/>
        <v>710</v>
      </c>
      <c r="R10" s="91">
        <f t="shared" si="11"/>
        <v>783</v>
      </c>
      <c r="S10" s="91">
        <f t="shared" si="11"/>
        <v>613</v>
      </c>
      <c r="T10" s="91">
        <f t="shared" si="11"/>
        <v>491</v>
      </c>
      <c r="U10" s="91">
        <f t="shared" si="11"/>
        <v>598</v>
      </c>
      <c r="V10" s="91">
        <f t="shared" si="11"/>
        <v>582</v>
      </c>
      <c r="W10" s="91">
        <f t="shared" ref="W10:X10" si="12">+W16+W22</f>
        <v>603</v>
      </c>
      <c r="X10" s="91">
        <f t="shared" si="12"/>
        <v>451</v>
      </c>
      <c r="Y10" s="91">
        <f t="shared" ref="Y10" si="13">+Y16+Y22</f>
        <v>473</v>
      </c>
      <c r="Z10" s="115">
        <v>326</v>
      </c>
      <c r="AA10" s="115">
        <f t="shared" si="4"/>
        <v>500</v>
      </c>
      <c r="AB10" s="115">
        <f t="shared" si="4"/>
        <v>389</v>
      </c>
      <c r="AC10" s="115">
        <f t="shared" ref="AC10" si="14">+AC16+AC22</f>
        <v>180</v>
      </c>
      <c r="AD10" s="44"/>
      <c r="AE10" s="110"/>
    </row>
    <row r="11" spans="2:32" ht="15">
      <c r="B11" s="129"/>
      <c r="C11" s="90" t="s">
        <v>33</v>
      </c>
      <c r="D11" s="91">
        <f>+D17</f>
        <v>8</v>
      </c>
      <c r="E11" s="91">
        <f t="shared" ref="E11:V11" si="15">+E17</f>
        <v>17</v>
      </c>
      <c r="F11" s="91">
        <f t="shared" si="15"/>
        <v>8</v>
      </c>
      <c r="G11" s="91">
        <f t="shared" si="15"/>
        <v>15</v>
      </c>
      <c r="H11" s="91">
        <f t="shared" si="15"/>
        <v>16</v>
      </c>
      <c r="I11" s="91">
        <f t="shared" si="15"/>
        <v>4</v>
      </c>
      <c r="J11" s="91">
        <f t="shared" si="15"/>
        <v>7</v>
      </c>
      <c r="K11" s="91">
        <f t="shared" si="15"/>
        <v>14</v>
      </c>
      <c r="L11" s="87"/>
      <c r="M11" s="91">
        <f t="shared" si="15"/>
        <v>18</v>
      </c>
      <c r="N11" s="91">
        <f t="shared" si="15"/>
        <v>32</v>
      </c>
      <c r="O11" s="91">
        <f t="shared" si="15"/>
        <v>13</v>
      </c>
      <c r="P11" s="91">
        <f t="shared" si="15"/>
        <v>71</v>
      </c>
      <c r="Q11" s="91">
        <f t="shared" si="15"/>
        <v>22</v>
      </c>
      <c r="R11" s="91">
        <f t="shared" si="15"/>
        <v>44</v>
      </c>
      <c r="S11" s="91">
        <f t="shared" si="15"/>
        <v>70</v>
      </c>
      <c r="T11" s="91">
        <f t="shared" si="15"/>
        <v>66</v>
      </c>
      <c r="U11" s="91">
        <f t="shared" si="15"/>
        <v>65</v>
      </c>
      <c r="V11" s="91">
        <f t="shared" si="15"/>
        <v>57</v>
      </c>
      <c r="W11" s="91">
        <f t="shared" ref="W11:X11" si="16">+W17</f>
        <v>63</v>
      </c>
      <c r="X11" s="91">
        <f t="shared" si="16"/>
        <v>69</v>
      </c>
      <c r="Y11" s="91">
        <f t="shared" ref="Y11" si="17">+Y17</f>
        <v>101</v>
      </c>
      <c r="Z11" s="115">
        <v>99</v>
      </c>
      <c r="AA11" s="115">
        <f t="shared" si="4"/>
        <v>90</v>
      </c>
      <c r="AB11" s="115">
        <f t="shared" si="4"/>
        <v>72</v>
      </c>
      <c r="AC11" s="115">
        <f t="shared" ref="AC11" si="18">+AC17+AC23</f>
        <v>55</v>
      </c>
      <c r="AD11" s="44"/>
      <c r="AE11" s="110"/>
    </row>
    <row r="12" spans="2:32" ht="15">
      <c r="B12" s="130"/>
      <c r="C12" s="90" t="s">
        <v>34</v>
      </c>
      <c r="D12" s="91"/>
      <c r="E12" s="91"/>
      <c r="F12" s="91"/>
      <c r="G12" s="91"/>
      <c r="H12" s="91"/>
      <c r="I12" s="91"/>
      <c r="J12" s="91"/>
      <c r="K12" s="91"/>
      <c r="L12" s="87"/>
      <c r="M12" s="91"/>
      <c r="N12" s="91"/>
      <c r="O12" s="91"/>
      <c r="P12" s="91"/>
      <c r="Q12" s="91"/>
      <c r="R12" s="91"/>
      <c r="S12" s="91">
        <f t="shared" ref="S12:X12" si="19">+S18</f>
        <v>2</v>
      </c>
      <c r="T12" s="91">
        <f t="shared" si="19"/>
        <v>0</v>
      </c>
      <c r="U12" s="91">
        <f t="shared" si="19"/>
        <v>1</v>
      </c>
      <c r="V12" s="91">
        <f t="shared" si="19"/>
        <v>1</v>
      </c>
      <c r="W12" s="91">
        <f t="shared" si="19"/>
        <v>2</v>
      </c>
      <c r="X12" s="91">
        <f t="shared" si="19"/>
        <v>4</v>
      </c>
      <c r="Y12" s="91">
        <f t="shared" ref="Y12" si="20">+Y18</f>
        <v>1</v>
      </c>
      <c r="Z12" s="115">
        <v>1</v>
      </c>
      <c r="AA12" s="115">
        <f>+AA18</f>
        <v>1</v>
      </c>
      <c r="AB12" s="115">
        <f>+AB18</f>
        <v>5</v>
      </c>
      <c r="AC12" s="115">
        <f>+AC18</f>
        <v>3</v>
      </c>
      <c r="AD12" s="44"/>
      <c r="AE12" s="110"/>
    </row>
    <row r="13" spans="2:32" ht="15">
      <c r="B13" s="88"/>
      <c r="C13" s="92" t="s">
        <v>35</v>
      </c>
      <c r="D13" s="119">
        <f>SUM(D8:D11)</f>
        <v>1113</v>
      </c>
      <c r="E13" s="93">
        <f t="shared" ref="E13:N13" si="21">SUM(E8:E11)</f>
        <v>1616</v>
      </c>
      <c r="F13" s="93">
        <f t="shared" si="21"/>
        <v>1239</v>
      </c>
      <c r="G13" s="93">
        <f t="shared" si="21"/>
        <v>1879</v>
      </c>
      <c r="H13" s="93">
        <f t="shared" si="21"/>
        <v>1355</v>
      </c>
      <c r="I13" s="93">
        <f t="shared" si="21"/>
        <v>1966</v>
      </c>
      <c r="J13" s="93">
        <f t="shared" si="21"/>
        <v>1251</v>
      </c>
      <c r="K13" s="93">
        <f t="shared" si="21"/>
        <v>1770</v>
      </c>
      <c r="L13" s="87"/>
      <c r="M13" s="93">
        <f t="shared" si="21"/>
        <v>1602</v>
      </c>
      <c r="N13" s="93">
        <f t="shared" si="21"/>
        <v>1738</v>
      </c>
      <c r="O13" s="93">
        <f>SUM(O8:O11)</f>
        <v>1357</v>
      </c>
      <c r="P13" s="93">
        <f>SUM(P8:P11)</f>
        <v>1524</v>
      </c>
      <c r="Q13" s="93">
        <f>SUM(Q8:Q11)</f>
        <v>1474</v>
      </c>
      <c r="R13" s="93">
        <f>SUM(R8:R11)</f>
        <v>1672</v>
      </c>
      <c r="S13" s="93">
        <f t="shared" ref="S13:X13" si="22">SUM(S8:S12)</f>
        <v>1590</v>
      </c>
      <c r="T13" s="93">
        <f t="shared" si="22"/>
        <v>1500</v>
      </c>
      <c r="U13" s="93">
        <f t="shared" si="22"/>
        <v>1563</v>
      </c>
      <c r="V13" s="93">
        <f t="shared" si="22"/>
        <v>1664</v>
      </c>
      <c r="W13" s="93">
        <f t="shared" si="22"/>
        <v>1593</v>
      </c>
      <c r="X13" s="93">
        <f t="shared" si="22"/>
        <v>1422</v>
      </c>
      <c r="Y13" s="93">
        <f t="shared" ref="Y13:AA13" si="23">SUM(Y8:Y12)</f>
        <v>1504</v>
      </c>
      <c r="Z13" s="93">
        <f t="shared" si="23"/>
        <v>1354</v>
      </c>
      <c r="AA13" s="93">
        <f t="shared" si="23"/>
        <v>1437</v>
      </c>
      <c r="AB13" s="93">
        <f t="shared" ref="AB13:AC13" si="24">SUM(AB8:AB12)</f>
        <v>1206</v>
      </c>
      <c r="AC13" s="93">
        <f t="shared" si="24"/>
        <v>799</v>
      </c>
      <c r="AD13" s="44"/>
      <c r="AE13" s="110"/>
    </row>
    <row r="14" spans="2:32" ht="12.75" customHeight="1">
      <c r="B14" s="128" t="s">
        <v>36</v>
      </c>
      <c r="C14" s="90" t="s">
        <v>30</v>
      </c>
      <c r="D14" s="91">
        <v>64</v>
      </c>
      <c r="E14" s="91">
        <v>105</v>
      </c>
      <c r="F14" s="91">
        <v>78</v>
      </c>
      <c r="G14" s="91">
        <v>143</v>
      </c>
      <c r="H14" s="91">
        <v>114</v>
      </c>
      <c r="I14" s="91">
        <v>151</v>
      </c>
      <c r="J14" s="91">
        <v>129</v>
      </c>
      <c r="K14" s="91">
        <v>120</v>
      </c>
      <c r="L14" s="87"/>
      <c r="M14" s="91">
        <v>96</v>
      </c>
      <c r="N14" s="91">
        <v>129</v>
      </c>
      <c r="O14" s="91">
        <v>81</v>
      </c>
      <c r="P14" s="91">
        <v>79</v>
      </c>
      <c r="Q14" s="91">
        <v>44</v>
      </c>
      <c r="R14" s="91">
        <v>67</v>
      </c>
      <c r="S14" s="91">
        <v>48</v>
      </c>
      <c r="T14" s="91">
        <v>56</v>
      </c>
      <c r="U14" s="91">
        <v>47</v>
      </c>
      <c r="V14" s="91">
        <v>26</v>
      </c>
      <c r="W14" s="91">
        <v>23</v>
      </c>
      <c r="X14" s="115">
        <v>18</v>
      </c>
      <c r="Y14" s="115">
        <v>10</v>
      </c>
      <c r="Z14" s="115">
        <v>6</v>
      </c>
      <c r="AA14" s="115">
        <v>6</v>
      </c>
      <c r="AB14" s="115">
        <v>5</v>
      </c>
      <c r="AC14" s="115">
        <v>1</v>
      </c>
      <c r="AD14" s="44"/>
      <c r="AE14" s="110"/>
    </row>
    <row r="15" spans="2:32" ht="15">
      <c r="B15" s="129"/>
      <c r="C15" s="90" t="s">
        <v>31</v>
      </c>
      <c r="D15" s="91">
        <v>604</v>
      </c>
      <c r="E15" s="91">
        <v>698</v>
      </c>
      <c r="F15" s="91">
        <v>583</v>
      </c>
      <c r="G15" s="91">
        <v>723</v>
      </c>
      <c r="H15" s="91">
        <v>670</v>
      </c>
      <c r="I15" s="91">
        <v>788</v>
      </c>
      <c r="J15" s="91">
        <v>617</v>
      </c>
      <c r="K15" s="91">
        <v>750</v>
      </c>
      <c r="L15" s="87"/>
      <c r="M15" s="91">
        <v>730</v>
      </c>
      <c r="N15" s="91">
        <v>856</v>
      </c>
      <c r="O15" s="91">
        <v>605</v>
      </c>
      <c r="P15" s="91">
        <v>711</v>
      </c>
      <c r="Q15" s="91">
        <v>637</v>
      </c>
      <c r="R15" s="91">
        <v>719</v>
      </c>
      <c r="S15" s="91">
        <v>820</v>
      </c>
      <c r="T15" s="91">
        <v>856</v>
      </c>
      <c r="U15" s="91">
        <v>821</v>
      </c>
      <c r="V15" s="91">
        <v>958</v>
      </c>
      <c r="W15" s="91">
        <v>870</v>
      </c>
      <c r="X15" s="115">
        <v>847</v>
      </c>
      <c r="Y15" s="115">
        <v>872</v>
      </c>
      <c r="Z15" s="115">
        <v>896</v>
      </c>
      <c r="AA15" s="115">
        <v>802</v>
      </c>
      <c r="AB15" s="115">
        <v>707</v>
      </c>
      <c r="AC15" s="115">
        <v>537</v>
      </c>
      <c r="AD15" s="44"/>
      <c r="AE15" s="110"/>
    </row>
    <row r="16" spans="2:32" ht="15">
      <c r="B16" s="129"/>
      <c r="C16" s="90" t="s">
        <v>32</v>
      </c>
      <c r="D16" s="91">
        <v>329</v>
      </c>
      <c r="E16" s="91">
        <v>709</v>
      </c>
      <c r="F16" s="91">
        <v>484</v>
      </c>
      <c r="G16" s="91">
        <v>816</v>
      </c>
      <c r="H16" s="91">
        <v>430</v>
      </c>
      <c r="I16" s="91">
        <v>909</v>
      </c>
      <c r="J16" s="91">
        <v>396</v>
      </c>
      <c r="K16" s="91">
        <v>787</v>
      </c>
      <c r="L16" s="87"/>
      <c r="M16" s="91">
        <v>619</v>
      </c>
      <c r="N16" s="91">
        <v>637</v>
      </c>
      <c r="O16" s="91">
        <v>589</v>
      </c>
      <c r="P16" s="91">
        <v>627</v>
      </c>
      <c r="Q16" s="91">
        <v>710</v>
      </c>
      <c r="R16" s="91">
        <v>774</v>
      </c>
      <c r="S16" s="91">
        <v>611</v>
      </c>
      <c r="T16" s="91">
        <f>469+21</f>
        <v>490</v>
      </c>
      <c r="U16" s="91">
        <v>598</v>
      </c>
      <c r="V16" s="91">
        <v>582</v>
      </c>
      <c r="W16" s="91">
        <v>603</v>
      </c>
      <c r="X16" s="115">
        <v>451</v>
      </c>
      <c r="Y16" s="115">
        <v>473</v>
      </c>
      <c r="Z16" s="115">
        <v>309</v>
      </c>
      <c r="AA16" s="115">
        <v>461</v>
      </c>
      <c r="AB16" s="115">
        <v>371</v>
      </c>
      <c r="AC16" s="115">
        <v>165</v>
      </c>
      <c r="AD16" s="44"/>
      <c r="AE16" s="110"/>
    </row>
    <row r="17" spans="2:31" ht="15">
      <c r="B17" s="129"/>
      <c r="C17" s="90" t="s">
        <v>33</v>
      </c>
      <c r="D17" s="91">
        <v>8</v>
      </c>
      <c r="E17" s="91">
        <v>17</v>
      </c>
      <c r="F17" s="91">
        <v>8</v>
      </c>
      <c r="G17" s="91">
        <v>15</v>
      </c>
      <c r="H17" s="91">
        <v>16</v>
      </c>
      <c r="I17" s="91">
        <v>4</v>
      </c>
      <c r="J17" s="91">
        <v>7</v>
      </c>
      <c r="K17" s="91">
        <v>14</v>
      </c>
      <c r="L17" s="87"/>
      <c r="M17" s="91">
        <v>18</v>
      </c>
      <c r="N17" s="91">
        <v>32</v>
      </c>
      <c r="O17" s="91">
        <v>13</v>
      </c>
      <c r="P17" s="91">
        <v>71</v>
      </c>
      <c r="Q17" s="91">
        <v>22</v>
      </c>
      <c r="R17" s="91">
        <v>44</v>
      </c>
      <c r="S17" s="91">
        <v>70</v>
      </c>
      <c r="T17" s="91">
        <v>66</v>
      </c>
      <c r="U17" s="91">
        <v>65</v>
      </c>
      <c r="V17" s="91">
        <v>57</v>
      </c>
      <c r="W17" s="91">
        <v>63</v>
      </c>
      <c r="X17" s="115">
        <v>69</v>
      </c>
      <c r="Y17" s="115">
        <v>101</v>
      </c>
      <c r="Z17" s="115">
        <v>99</v>
      </c>
      <c r="AA17" s="115">
        <v>90</v>
      </c>
      <c r="AB17" s="115">
        <v>71</v>
      </c>
      <c r="AC17" s="115">
        <v>54</v>
      </c>
      <c r="AD17" s="44"/>
      <c r="AE17" s="110"/>
    </row>
    <row r="18" spans="2:31" ht="15">
      <c r="B18" s="130"/>
      <c r="C18" s="90" t="s">
        <v>34</v>
      </c>
      <c r="D18" s="91"/>
      <c r="E18" s="91"/>
      <c r="F18" s="91"/>
      <c r="G18" s="91"/>
      <c r="H18" s="91"/>
      <c r="I18" s="91"/>
      <c r="J18" s="91"/>
      <c r="K18" s="91"/>
      <c r="L18" s="87"/>
      <c r="M18" s="91"/>
      <c r="N18" s="91"/>
      <c r="O18" s="91"/>
      <c r="P18" s="91"/>
      <c r="Q18" s="91"/>
      <c r="R18" s="91"/>
      <c r="S18" s="91">
        <v>2</v>
      </c>
      <c r="T18" s="91">
        <v>0</v>
      </c>
      <c r="U18" s="91">
        <v>1</v>
      </c>
      <c r="V18" s="91">
        <v>1</v>
      </c>
      <c r="W18" s="91">
        <v>2</v>
      </c>
      <c r="X18" s="115">
        <v>4</v>
      </c>
      <c r="Y18" s="115">
        <v>1</v>
      </c>
      <c r="Z18" s="115">
        <v>1</v>
      </c>
      <c r="AA18" s="115">
        <v>1</v>
      </c>
      <c r="AB18" s="115">
        <v>5</v>
      </c>
      <c r="AC18" s="115">
        <v>3</v>
      </c>
      <c r="AD18" s="44"/>
      <c r="AE18" s="110"/>
    </row>
    <row r="19" spans="2:31" ht="15">
      <c r="B19" s="88"/>
      <c r="C19" s="92" t="s">
        <v>37</v>
      </c>
      <c r="D19" s="119">
        <f>SUM(D14:D17)</f>
        <v>1005</v>
      </c>
      <c r="E19" s="93">
        <f t="shared" ref="E19:O19" si="25">SUM(E14:E17)</f>
        <v>1529</v>
      </c>
      <c r="F19" s="93">
        <f t="shared" si="25"/>
        <v>1153</v>
      </c>
      <c r="G19" s="93">
        <f t="shared" si="25"/>
        <v>1697</v>
      </c>
      <c r="H19" s="93">
        <f t="shared" si="25"/>
        <v>1230</v>
      </c>
      <c r="I19" s="93">
        <f t="shared" si="25"/>
        <v>1852</v>
      </c>
      <c r="J19" s="93">
        <f t="shared" si="25"/>
        <v>1149</v>
      </c>
      <c r="K19" s="93">
        <f t="shared" si="25"/>
        <v>1671</v>
      </c>
      <c r="L19" s="87"/>
      <c r="M19" s="93">
        <f t="shared" si="25"/>
        <v>1463</v>
      </c>
      <c r="N19" s="93">
        <f t="shared" si="25"/>
        <v>1654</v>
      </c>
      <c r="O19" s="93">
        <f t="shared" si="25"/>
        <v>1288</v>
      </c>
      <c r="P19" s="93">
        <f>SUM(P14:P17)</f>
        <v>1488</v>
      </c>
      <c r="Q19" s="93">
        <f>SUM(Q14:Q17)</f>
        <v>1413</v>
      </c>
      <c r="R19" s="93">
        <f>SUM(R14:R17)</f>
        <v>1604</v>
      </c>
      <c r="S19" s="93">
        <f t="shared" ref="S19:AC19" si="26">SUM(S14:S18)</f>
        <v>1551</v>
      </c>
      <c r="T19" s="93">
        <f t="shared" si="26"/>
        <v>1468</v>
      </c>
      <c r="U19" s="93">
        <f t="shared" si="26"/>
        <v>1532</v>
      </c>
      <c r="V19" s="93">
        <f t="shared" si="26"/>
        <v>1624</v>
      </c>
      <c r="W19" s="93">
        <f t="shared" si="26"/>
        <v>1561</v>
      </c>
      <c r="X19" s="93">
        <f t="shared" si="26"/>
        <v>1389</v>
      </c>
      <c r="Y19" s="93">
        <f t="shared" si="26"/>
        <v>1457</v>
      </c>
      <c r="Z19" s="93">
        <f t="shared" si="26"/>
        <v>1311</v>
      </c>
      <c r="AA19" s="93">
        <f t="shared" si="26"/>
        <v>1360</v>
      </c>
      <c r="AB19" s="93">
        <f t="shared" si="26"/>
        <v>1159</v>
      </c>
      <c r="AC19" s="93">
        <f t="shared" si="26"/>
        <v>760</v>
      </c>
      <c r="AD19" s="44"/>
      <c r="AE19" s="110"/>
    </row>
    <row r="20" spans="2:31" ht="15">
      <c r="B20" s="126" t="s">
        <v>38</v>
      </c>
      <c r="C20" s="90" t="s">
        <v>30</v>
      </c>
      <c r="D20" s="91">
        <v>22</v>
      </c>
      <c r="E20" s="91">
        <v>34</v>
      </c>
      <c r="F20" s="91">
        <v>20</v>
      </c>
      <c r="G20" s="91">
        <v>39</v>
      </c>
      <c r="H20" s="91">
        <v>32</v>
      </c>
      <c r="I20" s="91">
        <v>26</v>
      </c>
      <c r="J20" s="91">
        <v>20</v>
      </c>
      <c r="K20" s="91">
        <v>12</v>
      </c>
      <c r="L20" s="87"/>
      <c r="M20" s="91">
        <v>32</v>
      </c>
      <c r="N20" s="91">
        <v>11</v>
      </c>
      <c r="O20" s="91">
        <v>12</v>
      </c>
      <c r="P20" s="91">
        <v>6</v>
      </c>
      <c r="Q20" s="91">
        <v>15</v>
      </c>
      <c r="R20" s="91">
        <v>11</v>
      </c>
      <c r="S20" s="91">
        <v>9</v>
      </c>
      <c r="T20" s="91">
        <v>3</v>
      </c>
      <c r="U20" s="91">
        <v>5</v>
      </c>
      <c r="V20" s="91">
        <v>4</v>
      </c>
      <c r="W20" s="91">
        <v>5</v>
      </c>
      <c r="X20" s="115"/>
      <c r="Y20" s="115">
        <v>3</v>
      </c>
      <c r="Z20" s="115">
        <v>2</v>
      </c>
      <c r="AA20" s="115">
        <v>1</v>
      </c>
      <c r="AB20" s="115">
        <v>2</v>
      </c>
      <c r="AC20" s="115">
        <v>0</v>
      </c>
      <c r="AD20" s="44"/>
      <c r="AE20" s="110"/>
    </row>
    <row r="21" spans="2:31" ht="15">
      <c r="B21" s="126"/>
      <c r="C21" s="90" t="s">
        <v>31</v>
      </c>
      <c r="D21" s="91">
        <v>86</v>
      </c>
      <c r="E21" s="91">
        <v>53</v>
      </c>
      <c r="F21" s="91">
        <v>66</v>
      </c>
      <c r="G21" s="91">
        <v>87</v>
      </c>
      <c r="H21" s="91">
        <v>85</v>
      </c>
      <c r="I21" s="91">
        <v>85</v>
      </c>
      <c r="J21" s="91">
        <v>77</v>
      </c>
      <c r="K21" s="91">
        <v>57</v>
      </c>
      <c r="L21" s="87"/>
      <c r="M21" s="91">
        <v>93</v>
      </c>
      <c r="N21" s="91">
        <v>51</v>
      </c>
      <c r="O21" s="91">
        <v>52</v>
      </c>
      <c r="P21" s="91">
        <v>30</v>
      </c>
      <c r="Q21" s="91">
        <v>46</v>
      </c>
      <c r="R21" s="91">
        <v>48</v>
      </c>
      <c r="S21" s="91">
        <v>28</v>
      </c>
      <c r="T21" s="91">
        <v>28</v>
      </c>
      <c r="U21" s="91">
        <v>26</v>
      </c>
      <c r="V21" s="91">
        <v>36</v>
      </c>
      <c r="W21" s="91">
        <v>27</v>
      </c>
      <c r="X21" s="115">
        <v>33</v>
      </c>
      <c r="Y21" s="115">
        <v>44</v>
      </c>
      <c r="Z21" s="115">
        <v>24</v>
      </c>
      <c r="AA21" s="115">
        <v>37</v>
      </c>
      <c r="AB21" s="115">
        <v>26</v>
      </c>
      <c r="AC21" s="115">
        <v>23</v>
      </c>
      <c r="AD21" s="44"/>
      <c r="AE21" s="110"/>
    </row>
    <row r="22" spans="2:31" ht="15">
      <c r="B22" s="126"/>
      <c r="C22" s="90" t="s">
        <v>32</v>
      </c>
      <c r="D22" s="91">
        <v>0</v>
      </c>
      <c r="E22" s="91"/>
      <c r="F22" s="91"/>
      <c r="G22" s="91">
        <v>56</v>
      </c>
      <c r="H22" s="91">
        <v>8</v>
      </c>
      <c r="I22" s="91">
        <v>3</v>
      </c>
      <c r="J22" s="91">
        <v>5</v>
      </c>
      <c r="K22" s="91">
        <v>30</v>
      </c>
      <c r="L22" s="87"/>
      <c r="M22" s="91">
        <v>14</v>
      </c>
      <c r="N22" s="91">
        <v>22</v>
      </c>
      <c r="O22" s="91">
        <v>5</v>
      </c>
      <c r="P22" s="91">
        <v>0</v>
      </c>
      <c r="Q22" s="91">
        <v>0</v>
      </c>
      <c r="R22" s="91">
        <v>9</v>
      </c>
      <c r="S22" s="91">
        <v>2</v>
      </c>
      <c r="T22" s="91">
        <v>1</v>
      </c>
      <c r="U22" s="91">
        <v>0</v>
      </c>
      <c r="V22" s="91"/>
      <c r="W22" s="91"/>
      <c r="X22" s="115"/>
      <c r="Y22" s="115"/>
      <c r="Z22" s="115">
        <v>17</v>
      </c>
      <c r="AA22" s="115">
        <v>39</v>
      </c>
      <c r="AB22" s="115">
        <v>18</v>
      </c>
      <c r="AC22" s="115">
        <v>15</v>
      </c>
      <c r="AD22" s="44"/>
      <c r="AE22" s="110"/>
    </row>
    <row r="23" spans="2:31" ht="17.25" customHeight="1">
      <c r="B23" s="126"/>
      <c r="C23" s="90" t="s">
        <v>33</v>
      </c>
      <c r="D23" s="91">
        <v>0</v>
      </c>
      <c r="E23" s="91"/>
      <c r="F23" s="91"/>
      <c r="G23" s="91"/>
      <c r="H23" s="91"/>
      <c r="I23" s="91"/>
      <c r="J23" s="91"/>
      <c r="K23" s="91"/>
      <c r="L23" s="87"/>
      <c r="M23" s="91"/>
      <c r="N23" s="91"/>
      <c r="O23" s="91"/>
      <c r="P23" s="91">
        <v>0</v>
      </c>
      <c r="Q23" s="91">
        <v>0</v>
      </c>
      <c r="R23" s="91"/>
      <c r="S23" s="91"/>
      <c r="T23" s="91"/>
      <c r="U23" s="91"/>
      <c r="V23" s="91"/>
      <c r="W23" s="91"/>
      <c r="X23" s="115"/>
      <c r="Y23" s="115"/>
      <c r="Z23" s="115"/>
      <c r="AA23" s="115"/>
      <c r="AB23" s="115">
        <v>1</v>
      </c>
      <c r="AC23" s="115">
        <v>1</v>
      </c>
      <c r="AD23" s="44"/>
      <c r="AE23" s="110"/>
    </row>
    <row r="24" spans="2:31" ht="15">
      <c r="B24" s="88"/>
      <c r="C24" s="92" t="s">
        <v>39</v>
      </c>
      <c r="D24" s="119">
        <f t="shared" ref="D24:V24" si="27">SUM(D20:D23)</f>
        <v>108</v>
      </c>
      <c r="E24" s="93">
        <f t="shared" si="27"/>
        <v>87</v>
      </c>
      <c r="F24" s="93">
        <f t="shared" si="27"/>
        <v>86</v>
      </c>
      <c r="G24" s="93">
        <f t="shared" si="27"/>
        <v>182</v>
      </c>
      <c r="H24" s="93">
        <f t="shared" si="27"/>
        <v>125</v>
      </c>
      <c r="I24" s="93">
        <f t="shared" si="27"/>
        <v>114</v>
      </c>
      <c r="J24" s="93">
        <f t="shared" si="27"/>
        <v>102</v>
      </c>
      <c r="K24" s="93">
        <f t="shared" si="27"/>
        <v>99</v>
      </c>
      <c r="L24" s="87"/>
      <c r="M24" s="93">
        <f t="shared" si="27"/>
        <v>139</v>
      </c>
      <c r="N24" s="93">
        <f t="shared" si="27"/>
        <v>84</v>
      </c>
      <c r="O24" s="93">
        <f t="shared" si="27"/>
        <v>69</v>
      </c>
      <c r="P24" s="93">
        <f t="shared" si="27"/>
        <v>36</v>
      </c>
      <c r="Q24" s="93">
        <f t="shared" si="27"/>
        <v>61</v>
      </c>
      <c r="R24" s="93">
        <f t="shared" si="27"/>
        <v>68</v>
      </c>
      <c r="S24" s="93">
        <f t="shared" si="27"/>
        <v>39</v>
      </c>
      <c r="T24" s="93">
        <f t="shared" si="27"/>
        <v>32</v>
      </c>
      <c r="U24" s="93">
        <f t="shared" si="27"/>
        <v>31</v>
      </c>
      <c r="V24" s="93">
        <f t="shared" si="27"/>
        <v>40</v>
      </c>
      <c r="W24" s="93">
        <f t="shared" ref="W24:AC24" si="28">SUM(W20:W23)</f>
        <v>32</v>
      </c>
      <c r="X24" s="93">
        <f t="shared" si="28"/>
        <v>33</v>
      </c>
      <c r="Y24" s="93">
        <f t="shared" si="28"/>
        <v>47</v>
      </c>
      <c r="Z24" s="93">
        <f t="shared" si="28"/>
        <v>43</v>
      </c>
      <c r="AA24" s="93">
        <f t="shared" si="28"/>
        <v>77</v>
      </c>
      <c r="AB24" s="93">
        <f t="shared" si="28"/>
        <v>47</v>
      </c>
      <c r="AC24" s="93">
        <f t="shared" si="28"/>
        <v>39</v>
      </c>
      <c r="AD24" s="44"/>
      <c r="AE24" s="110"/>
    </row>
    <row r="25" spans="2:31" ht="15">
      <c r="B25" s="87" t="s">
        <v>40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44"/>
      <c r="AE25" s="110"/>
    </row>
    <row r="26" spans="2:31" ht="15">
      <c r="B26" s="87" t="s">
        <v>41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110"/>
    </row>
    <row r="27" spans="2:31" ht="15">
      <c r="B27" s="102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2:31" ht="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2:31" ht="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2:31" ht="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2:31" ht="12.75" customHeight="1">
      <c r="B31" s="86" t="s">
        <v>1</v>
      </c>
    </row>
    <row r="32" spans="2:31" ht="12.75" customHeight="1">
      <c r="B32" s="86" t="s">
        <v>42</v>
      </c>
    </row>
    <row r="33" spans="2:2" ht="12.75" customHeight="1">
      <c r="B33" s="15"/>
    </row>
  </sheetData>
  <mergeCells count="4">
    <mergeCell ref="B20:B23"/>
    <mergeCell ref="B6:U6"/>
    <mergeCell ref="B8:B12"/>
    <mergeCell ref="B14:B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AM66"/>
  <sheetViews>
    <sheetView showZeros="0" topLeftCell="B1" zoomScaleNormal="100" workbookViewId="0">
      <selection activeCell="B1" sqref="B1"/>
    </sheetView>
  </sheetViews>
  <sheetFormatPr defaultColWidth="0" defaultRowHeight="0" customHeight="1" zeroHeight="1"/>
  <cols>
    <col min="1" max="1" width="9.85546875" style="58" hidden="1" customWidth="1"/>
    <col min="2" max="2" width="57" style="16" customWidth="1"/>
    <col min="3" max="3" width="6" style="15" bestFit="1" customWidth="1"/>
    <col min="4" max="4" width="6.42578125" style="15" hidden="1" customWidth="1"/>
    <col min="5" max="5" width="6" style="15" hidden="1" customWidth="1"/>
    <col min="6" max="6" width="6.42578125" style="15" hidden="1" customWidth="1"/>
    <col min="7" max="7" width="6" style="15" hidden="1" customWidth="1"/>
    <col min="8" max="8" width="6.42578125" style="15" hidden="1" customWidth="1"/>
    <col min="9" max="9" width="6" style="15" hidden="1" customWidth="1"/>
    <col min="10" max="10" width="6.42578125" style="15" hidden="1" customWidth="1"/>
    <col min="11" max="11" width="4.42578125" style="15" hidden="1" customWidth="1"/>
    <col min="12" max="15" width="8.28515625" style="15" hidden="1" customWidth="1"/>
    <col min="16" max="28" width="8.28515625" style="15" customWidth="1"/>
    <col min="29" max="29" width="9.28515625" style="45" customWidth="1"/>
    <col min="30" max="30" width="30.140625" style="43" customWidth="1"/>
    <col min="31" max="16384" width="11.42578125" style="15" hidden="1"/>
  </cols>
  <sheetData>
    <row r="1" spans="1:30" ht="12.75" customHeight="1"/>
    <row r="2" spans="1:30" ht="12.75" customHeight="1"/>
    <row r="3" spans="1:30" ht="12.75" customHeight="1"/>
    <row r="4" spans="1:30" ht="12.75" customHeight="1"/>
    <row r="5" spans="1:30" s="44" customFormat="1" ht="12.75">
      <c r="AC5" s="59"/>
      <c r="AD5" s="43"/>
    </row>
    <row r="6" spans="1:30" ht="15.75">
      <c r="B6" s="131" t="s">
        <v>43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7"/>
      <c r="Z6" s="17"/>
      <c r="AA6" s="17"/>
      <c r="AB6" s="17"/>
      <c r="AC6" s="42"/>
    </row>
    <row r="7" spans="1:30" ht="23.25" customHeight="1">
      <c r="A7" s="58" t="s">
        <v>44</v>
      </c>
      <c r="B7" s="94" t="s">
        <v>45</v>
      </c>
      <c r="C7" s="122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L7" s="94" t="s">
        <v>12</v>
      </c>
      <c r="M7" s="94" t="s">
        <v>13</v>
      </c>
      <c r="N7" s="94" t="s">
        <v>14</v>
      </c>
      <c r="O7" s="94" t="s">
        <v>15</v>
      </c>
      <c r="P7" s="94" t="s">
        <v>16</v>
      </c>
      <c r="Q7" s="94" t="s">
        <v>17</v>
      </c>
      <c r="R7" s="94" t="s">
        <v>18</v>
      </c>
      <c r="S7" s="94" t="s">
        <v>19</v>
      </c>
      <c r="T7" s="94" t="s">
        <v>20</v>
      </c>
      <c r="U7" s="94" t="s">
        <v>21</v>
      </c>
      <c r="V7" s="94" t="s">
        <v>22</v>
      </c>
      <c r="W7" s="116" t="s">
        <v>23</v>
      </c>
      <c r="X7" s="116" t="s">
        <v>24</v>
      </c>
      <c r="Y7" s="116" t="s">
        <v>25</v>
      </c>
      <c r="Z7" s="116" t="s">
        <v>26</v>
      </c>
      <c r="AA7" s="116" t="s">
        <v>27</v>
      </c>
      <c r="AB7" s="116" t="s">
        <v>28</v>
      </c>
    </row>
    <row r="8" spans="1:30" ht="15" customHeight="1">
      <c r="A8" s="58">
        <v>55163</v>
      </c>
      <c r="B8" s="95" t="s">
        <v>46</v>
      </c>
      <c r="C8" s="96">
        <v>7</v>
      </c>
      <c r="D8" s="96">
        <v>8</v>
      </c>
      <c r="E8" s="96">
        <v>2</v>
      </c>
      <c r="F8" s="96">
        <v>9</v>
      </c>
      <c r="G8" s="96">
        <v>11</v>
      </c>
      <c r="H8" s="96">
        <v>12</v>
      </c>
      <c r="I8" s="96">
        <v>11</v>
      </c>
      <c r="J8" s="96">
        <v>14</v>
      </c>
      <c r="L8" s="96">
        <v>18</v>
      </c>
      <c r="M8" s="96">
        <v>22</v>
      </c>
      <c r="N8" s="96">
        <v>34</v>
      </c>
      <c r="O8" s="96">
        <v>28</v>
      </c>
      <c r="P8" s="96">
        <v>31</v>
      </c>
      <c r="Q8" s="96">
        <v>33</v>
      </c>
      <c r="R8" s="96">
        <v>35</v>
      </c>
      <c r="S8" s="96">
        <v>47</v>
      </c>
      <c r="T8" s="96">
        <v>33</v>
      </c>
      <c r="U8" s="96">
        <v>34</v>
      </c>
      <c r="V8" s="96">
        <v>41</v>
      </c>
      <c r="W8" s="96">
        <v>33</v>
      </c>
      <c r="X8" s="96">
        <v>73</v>
      </c>
      <c r="Y8" s="117">
        <v>33</v>
      </c>
      <c r="Z8" s="117">
        <v>48</v>
      </c>
      <c r="AA8" s="117">
        <v>32</v>
      </c>
      <c r="AB8" s="117">
        <v>28</v>
      </c>
      <c r="AC8" s="46"/>
    </row>
    <row r="9" spans="1:30" ht="12.75">
      <c r="A9" s="58">
        <v>91121</v>
      </c>
      <c r="B9" s="95" t="s">
        <v>47</v>
      </c>
      <c r="C9" s="96">
        <v>12</v>
      </c>
      <c r="D9" s="96">
        <v>24</v>
      </c>
      <c r="E9" s="96">
        <v>17</v>
      </c>
      <c r="F9" s="96">
        <v>18</v>
      </c>
      <c r="G9" s="96">
        <v>14</v>
      </c>
      <c r="H9" s="96">
        <v>16</v>
      </c>
      <c r="I9" s="96">
        <v>4</v>
      </c>
      <c r="J9" s="96">
        <v>17</v>
      </c>
      <c r="L9" s="96">
        <v>19</v>
      </c>
      <c r="M9" s="96">
        <v>27</v>
      </c>
      <c r="N9" s="96">
        <v>10</v>
      </c>
      <c r="O9" s="96">
        <v>14</v>
      </c>
      <c r="P9" s="96">
        <v>15</v>
      </c>
      <c r="Q9" s="96">
        <v>15</v>
      </c>
      <c r="R9" s="96">
        <v>18</v>
      </c>
      <c r="S9" s="96">
        <v>21</v>
      </c>
      <c r="T9" s="96">
        <v>18</v>
      </c>
      <c r="U9" s="96">
        <v>17</v>
      </c>
      <c r="V9" s="96">
        <v>15</v>
      </c>
      <c r="W9" s="96">
        <v>21</v>
      </c>
      <c r="X9" s="96">
        <v>23</v>
      </c>
      <c r="Y9" s="117">
        <v>17</v>
      </c>
      <c r="Z9" s="117">
        <v>7</v>
      </c>
      <c r="AA9" s="117">
        <v>6</v>
      </c>
      <c r="AB9" s="117">
        <v>10</v>
      </c>
      <c r="AC9" s="46"/>
    </row>
    <row r="10" spans="1:30" ht="12.75">
      <c r="A10" s="58">
        <v>1143</v>
      </c>
      <c r="B10" s="95" t="s">
        <v>48</v>
      </c>
      <c r="C10" s="96">
        <v>105</v>
      </c>
      <c r="D10" s="96">
        <v>184</v>
      </c>
      <c r="E10" s="96">
        <v>108</v>
      </c>
      <c r="F10" s="96">
        <v>151</v>
      </c>
      <c r="G10" s="96">
        <v>139</v>
      </c>
      <c r="H10" s="96">
        <v>195</v>
      </c>
      <c r="I10" s="96">
        <v>144</v>
      </c>
      <c r="J10" s="96">
        <v>149</v>
      </c>
      <c r="L10" s="96">
        <v>137</v>
      </c>
      <c r="M10" s="96">
        <v>134</v>
      </c>
      <c r="N10" s="96">
        <v>81</v>
      </c>
      <c r="O10" s="96">
        <v>88</v>
      </c>
      <c r="P10" s="96">
        <v>72</v>
      </c>
      <c r="Q10" s="96">
        <v>98</v>
      </c>
      <c r="R10" s="96">
        <v>85</v>
      </c>
      <c r="S10" s="96">
        <v>88</v>
      </c>
      <c r="T10" s="96">
        <v>100</v>
      </c>
      <c r="U10" s="96">
        <v>102</v>
      </c>
      <c r="V10" s="96">
        <v>112</v>
      </c>
      <c r="W10" s="96">
        <v>82</v>
      </c>
      <c r="X10" s="96">
        <v>88</v>
      </c>
      <c r="Y10" s="117">
        <v>73</v>
      </c>
      <c r="Z10" s="117">
        <v>70</v>
      </c>
      <c r="AA10" s="117">
        <v>70</v>
      </c>
      <c r="AB10" s="117">
        <v>42</v>
      </c>
      <c r="AC10" s="46"/>
    </row>
    <row r="11" spans="1:30" ht="12.75">
      <c r="A11" s="58">
        <v>1144</v>
      </c>
      <c r="B11" s="95" t="s">
        <v>49</v>
      </c>
      <c r="C11" s="96">
        <v>117</v>
      </c>
      <c r="D11" s="96">
        <v>127</v>
      </c>
      <c r="E11" s="96">
        <v>123</v>
      </c>
      <c r="F11" s="96">
        <v>168</v>
      </c>
      <c r="G11" s="96">
        <v>139</v>
      </c>
      <c r="H11" s="96">
        <v>146</v>
      </c>
      <c r="I11" s="96">
        <v>138</v>
      </c>
      <c r="J11" s="96">
        <v>185</v>
      </c>
      <c r="L11" s="96">
        <v>116</v>
      </c>
      <c r="M11" s="96">
        <v>181</v>
      </c>
      <c r="N11" s="96">
        <v>113</v>
      </c>
      <c r="O11" s="96">
        <v>124</v>
      </c>
      <c r="P11" s="96">
        <v>100</v>
      </c>
      <c r="Q11" s="96">
        <v>109</v>
      </c>
      <c r="R11" s="96">
        <v>101</v>
      </c>
      <c r="S11" s="96">
        <v>113</v>
      </c>
      <c r="T11" s="96">
        <v>70</v>
      </c>
      <c r="U11" s="96">
        <v>76</v>
      </c>
      <c r="V11" s="96">
        <v>99</v>
      </c>
      <c r="W11" s="96">
        <v>91</v>
      </c>
      <c r="X11" s="96">
        <v>72</v>
      </c>
      <c r="Y11" s="117">
        <v>62</v>
      </c>
      <c r="Z11" s="117">
        <v>57</v>
      </c>
      <c r="AA11" s="117">
        <v>60</v>
      </c>
      <c r="AB11" s="117">
        <v>26</v>
      </c>
      <c r="AC11" s="46"/>
    </row>
    <row r="12" spans="1:30" ht="12.75">
      <c r="A12" s="58">
        <v>103276</v>
      </c>
      <c r="B12" s="95" t="s">
        <v>50</v>
      </c>
      <c r="C12" s="96"/>
      <c r="D12" s="96"/>
      <c r="E12" s="96"/>
      <c r="F12" s="96"/>
      <c r="G12" s="96"/>
      <c r="H12" s="96"/>
      <c r="I12" s="96"/>
      <c r="J12" s="96"/>
      <c r="L12" s="96"/>
      <c r="M12" s="96"/>
      <c r="N12" s="96"/>
      <c r="O12" s="96"/>
      <c r="P12" s="96"/>
      <c r="Q12" s="96"/>
      <c r="R12" s="96"/>
      <c r="S12" s="96">
        <v>4</v>
      </c>
      <c r="T12" s="96">
        <v>10</v>
      </c>
      <c r="U12" s="96">
        <v>10</v>
      </c>
      <c r="V12" s="96">
        <v>18</v>
      </c>
      <c r="W12" s="96">
        <v>16</v>
      </c>
      <c r="X12" s="96">
        <v>13</v>
      </c>
      <c r="Y12" s="117">
        <v>14</v>
      </c>
      <c r="Z12" s="117">
        <v>11</v>
      </c>
      <c r="AA12" s="117">
        <v>13</v>
      </c>
      <c r="AB12" s="117">
        <v>13</v>
      </c>
      <c r="AC12" s="46"/>
    </row>
    <row r="13" spans="1:30" ht="12.75">
      <c r="A13" s="58">
        <v>102914</v>
      </c>
      <c r="B13" s="95" t="s">
        <v>51</v>
      </c>
      <c r="C13" s="96"/>
      <c r="D13" s="96"/>
      <c r="E13" s="96"/>
      <c r="F13" s="96"/>
      <c r="G13" s="96"/>
      <c r="H13" s="96"/>
      <c r="I13" s="96"/>
      <c r="J13" s="96"/>
      <c r="L13" s="96"/>
      <c r="M13" s="96"/>
      <c r="N13" s="96"/>
      <c r="O13" s="96"/>
      <c r="P13" s="96"/>
      <c r="Q13" s="96"/>
      <c r="R13" s="96"/>
      <c r="S13" s="96">
        <v>12</v>
      </c>
      <c r="T13" s="96">
        <v>10</v>
      </c>
      <c r="U13" s="96">
        <v>18</v>
      </c>
      <c r="V13" s="96">
        <v>19</v>
      </c>
      <c r="W13" s="96">
        <v>25</v>
      </c>
      <c r="X13" s="96">
        <v>11</v>
      </c>
      <c r="Y13" s="117">
        <v>13</v>
      </c>
      <c r="Z13" s="117">
        <v>27</v>
      </c>
      <c r="AA13" s="117">
        <v>18</v>
      </c>
      <c r="AB13" s="117">
        <v>16</v>
      </c>
      <c r="AC13" s="46"/>
    </row>
    <row r="14" spans="1:30" ht="12.75">
      <c r="A14" s="58">
        <v>107238</v>
      </c>
      <c r="B14" s="95" t="s">
        <v>52</v>
      </c>
      <c r="C14" s="96"/>
      <c r="D14" s="96"/>
      <c r="E14" s="96"/>
      <c r="F14" s="96"/>
      <c r="G14" s="96"/>
      <c r="H14" s="96"/>
      <c r="I14" s="96"/>
      <c r="J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>
        <v>3</v>
      </c>
      <c r="W14" s="96">
        <v>6</v>
      </c>
      <c r="X14" s="96">
        <v>2</v>
      </c>
      <c r="Y14" s="117">
        <v>2</v>
      </c>
      <c r="Z14" s="117">
        <v>0</v>
      </c>
      <c r="AA14" s="117"/>
      <c r="AB14" s="117">
        <v>1</v>
      </c>
      <c r="AC14" s="46"/>
    </row>
    <row r="15" spans="1:30" ht="12.75" customHeight="1">
      <c r="A15" s="58">
        <v>1146</v>
      </c>
      <c r="B15" s="95" t="s">
        <v>53</v>
      </c>
      <c r="C15" s="96">
        <v>98</v>
      </c>
      <c r="D15" s="96">
        <v>124</v>
      </c>
      <c r="E15" s="96">
        <v>123</v>
      </c>
      <c r="F15" s="96">
        <v>130</v>
      </c>
      <c r="G15" s="96">
        <v>114</v>
      </c>
      <c r="H15" s="96">
        <v>109</v>
      </c>
      <c r="I15" s="96">
        <v>62</v>
      </c>
      <c r="J15" s="96">
        <v>96</v>
      </c>
      <c r="L15" s="96">
        <v>95</v>
      </c>
      <c r="M15" s="96">
        <v>116</v>
      </c>
      <c r="N15" s="96">
        <v>90</v>
      </c>
      <c r="O15" s="96">
        <v>135</v>
      </c>
      <c r="P15" s="96">
        <v>114</v>
      </c>
      <c r="Q15" s="96">
        <v>106</v>
      </c>
      <c r="R15" s="96">
        <v>145</v>
      </c>
      <c r="S15" s="96">
        <v>82</v>
      </c>
      <c r="T15" s="96">
        <v>96</v>
      </c>
      <c r="U15" s="96">
        <v>85</v>
      </c>
      <c r="V15" s="96">
        <v>74</v>
      </c>
      <c r="W15" s="96">
        <v>62</v>
      </c>
      <c r="X15" s="96">
        <v>77</v>
      </c>
      <c r="Y15" s="117">
        <v>72</v>
      </c>
      <c r="Z15" s="117">
        <v>59</v>
      </c>
      <c r="AA15" s="117">
        <v>57</v>
      </c>
      <c r="AB15" s="117">
        <v>43</v>
      </c>
      <c r="AC15" s="46"/>
    </row>
    <row r="16" spans="1:30" ht="12.75" customHeight="1">
      <c r="A16" s="58">
        <v>105862</v>
      </c>
      <c r="B16" s="95" t="s">
        <v>54</v>
      </c>
      <c r="C16" s="96"/>
      <c r="D16" s="96"/>
      <c r="E16" s="96"/>
      <c r="F16" s="96"/>
      <c r="G16" s="96"/>
      <c r="H16" s="96"/>
      <c r="I16" s="96"/>
      <c r="J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>
        <v>3</v>
      </c>
      <c r="Y16" s="117">
        <v>14</v>
      </c>
      <c r="Z16" s="117">
        <v>10</v>
      </c>
      <c r="AA16" s="117">
        <v>23</v>
      </c>
      <c r="AB16" s="117">
        <v>6</v>
      </c>
      <c r="AC16" s="46"/>
    </row>
    <row r="17" spans="1:29" ht="12.75">
      <c r="A17" s="58">
        <v>53997</v>
      </c>
      <c r="B17" s="95" t="s">
        <v>55</v>
      </c>
      <c r="C17" s="96" t="s">
        <v>56</v>
      </c>
      <c r="D17" s="96" t="s">
        <v>56</v>
      </c>
      <c r="E17" s="96">
        <v>3</v>
      </c>
      <c r="F17" s="96">
        <v>9</v>
      </c>
      <c r="G17" s="96">
        <v>8</v>
      </c>
      <c r="H17" s="96">
        <v>20</v>
      </c>
      <c r="I17" s="96">
        <v>22</v>
      </c>
      <c r="J17" s="96">
        <v>26</v>
      </c>
      <c r="L17" s="96">
        <v>21</v>
      </c>
      <c r="M17" s="96">
        <v>27</v>
      </c>
      <c r="N17" s="96">
        <v>21</v>
      </c>
      <c r="O17" s="96">
        <v>28</v>
      </c>
      <c r="P17" s="96">
        <v>20</v>
      </c>
      <c r="Q17" s="96">
        <v>21</v>
      </c>
      <c r="R17" s="96">
        <v>17</v>
      </c>
      <c r="S17" s="96">
        <v>27</v>
      </c>
      <c r="T17" s="96">
        <v>19</v>
      </c>
      <c r="U17" s="96">
        <v>13</v>
      </c>
      <c r="V17" s="96">
        <v>12</v>
      </c>
      <c r="W17" s="96">
        <v>11</v>
      </c>
      <c r="X17" s="96">
        <v>3</v>
      </c>
      <c r="Y17" s="117">
        <v>4</v>
      </c>
      <c r="Z17" s="117">
        <v>0</v>
      </c>
      <c r="AA17" s="117">
        <v>5</v>
      </c>
      <c r="AB17" s="117">
        <v>0</v>
      </c>
      <c r="AC17" s="46"/>
    </row>
    <row r="18" spans="1:29" ht="12.75">
      <c r="A18" s="58">
        <v>53808</v>
      </c>
      <c r="B18" s="95" t="s">
        <v>57</v>
      </c>
      <c r="C18" s="96" t="s">
        <v>56</v>
      </c>
      <c r="D18" s="96" t="s">
        <v>56</v>
      </c>
      <c r="E18" s="96"/>
      <c r="F18" s="96">
        <v>2</v>
      </c>
      <c r="G18" s="96">
        <v>3</v>
      </c>
      <c r="H18" s="96">
        <v>2</v>
      </c>
      <c r="I18" s="96">
        <v>1</v>
      </c>
      <c r="J18" s="96" t="s">
        <v>56</v>
      </c>
      <c r="L18" s="96" t="s">
        <v>56</v>
      </c>
      <c r="M18" s="96">
        <v>2</v>
      </c>
      <c r="N18" s="96" t="s">
        <v>56</v>
      </c>
      <c r="O18" s="96" t="s">
        <v>56</v>
      </c>
      <c r="P18" s="96" t="s">
        <v>56</v>
      </c>
      <c r="Q18" s="96" t="s">
        <v>56</v>
      </c>
      <c r="R18" s="96" t="s">
        <v>56</v>
      </c>
      <c r="S18" s="96" t="s">
        <v>56</v>
      </c>
      <c r="T18" s="96" t="s">
        <v>56</v>
      </c>
      <c r="U18" s="96" t="s">
        <v>56</v>
      </c>
      <c r="V18" s="96" t="s">
        <v>56</v>
      </c>
      <c r="W18" s="96" t="s">
        <v>56</v>
      </c>
      <c r="X18" s="96"/>
      <c r="Y18" s="117"/>
      <c r="Z18" s="117">
        <v>0</v>
      </c>
      <c r="AA18" s="117"/>
      <c r="AB18" s="117">
        <v>0</v>
      </c>
      <c r="AC18" s="46"/>
    </row>
    <row r="19" spans="1:29" ht="12.75">
      <c r="A19" s="58">
        <v>11401</v>
      </c>
      <c r="B19" s="95" t="s">
        <v>58</v>
      </c>
      <c r="C19" s="96">
        <v>36</v>
      </c>
      <c r="D19" s="96">
        <v>70</v>
      </c>
      <c r="E19" s="96">
        <v>48</v>
      </c>
      <c r="F19" s="96">
        <v>71</v>
      </c>
      <c r="G19" s="96">
        <v>54</v>
      </c>
      <c r="H19" s="96">
        <v>63</v>
      </c>
      <c r="I19" s="96">
        <v>56</v>
      </c>
      <c r="J19" s="96">
        <v>41</v>
      </c>
      <c r="L19" s="96">
        <v>27</v>
      </c>
      <c r="M19" s="96">
        <v>45</v>
      </c>
      <c r="N19" s="96">
        <v>34</v>
      </c>
      <c r="O19" s="96">
        <v>28</v>
      </c>
      <c r="P19" s="96">
        <v>14</v>
      </c>
      <c r="Q19" s="96">
        <v>30</v>
      </c>
      <c r="R19" s="96">
        <v>23</v>
      </c>
      <c r="S19" s="96">
        <v>25</v>
      </c>
      <c r="T19" s="96">
        <v>26</v>
      </c>
      <c r="U19" s="96">
        <v>10</v>
      </c>
      <c r="V19" s="96">
        <v>8</v>
      </c>
      <c r="W19" s="117">
        <v>5</v>
      </c>
      <c r="X19" s="117">
        <v>7</v>
      </c>
      <c r="Y19" s="117">
        <v>1</v>
      </c>
      <c r="Z19" s="117">
        <v>4</v>
      </c>
      <c r="AA19" s="117"/>
      <c r="AB19" s="117">
        <v>0</v>
      </c>
      <c r="AC19" s="46"/>
    </row>
    <row r="20" spans="1:29" ht="15" customHeight="1">
      <c r="A20" s="58">
        <v>53707</v>
      </c>
      <c r="B20" s="95" t="s">
        <v>59</v>
      </c>
      <c r="C20" s="96" t="s">
        <v>56</v>
      </c>
      <c r="D20" s="96" t="s">
        <v>56</v>
      </c>
      <c r="E20" s="96" t="s">
        <v>56</v>
      </c>
      <c r="F20" s="96" t="s">
        <v>56</v>
      </c>
      <c r="G20" s="96">
        <v>4</v>
      </c>
      <c r="H20" s="96">
        <v>2</v>
      </c>
      <c r="I20" s="96">
        <v>3</v>
      </c>
      <c r="J20" s="96" t="s">
        <v>56</v>
      </c>
      <c r="L20" s="96" t="s">
        <v>56</v>
      </c>
      <c r="M20" s="96" t="s">
        <v>56</v>
      </c>
      <c r="N20" s="96" t="s">
        <v>56</v>
      </c>
      <c r="O20" s="96" t="s">
        <v>56</v>
      </c>
      <c r="P20" s="96" t="s">
        <v>56</v>
      </c>
      <c r="Q20" s="96" t="s">
        <v>56</v>
      </c>
      <c r="R20" s="96" t="s">
        <v>56</v>
      </c>
      <c r="S20" s="96" t="s">
        <v>56</v>
      </c>
      <c r="T20" s="96" t="s">
        <v>56</v>
      </c>
      <c r="U20" s="96" t="s">
        <v>56</v>
      </c>
      <c r="V20" s="96" t="s">
        <v>56</v>
      </c>
      <c r="W20" s="96" t="s">
        <v>56</v>
      </c>
      <c r="X20" s="96"/>
      <c r="Y20" s="117"/>
      <c r="Z20" s="117">
        <v>0</v>
      </c>
      <c r="AA20" s="117"/>
      <c r="AB20" s="117">
        <v>0</v>
      </c>
      <c r="AC20" s="46"/>
    </row>
    <row r="21" spans="1:29" ht="15" customHeight="1">
      <c r="B21" s="97" t="s">
        <v>60</v>
      </c>
      <c r="C21" s="118">
        <f t="shared" ref="C21:S21" si="0">SUM(C8:C20)</f>
        <v>375</v>
      </c>
      <c r="D21" s="98">
        <f t="shared" si="0"/>
        <v>537</v>
      </c>
      <c r="E21" s="98">
        <f t="shared" si="0"/>
        <v>424</v>
      </c>
      <c r="F21" s="98">
        <f t="shared" si="0"/>
        <v>558</v>
      </c>
      <c r="G21" s="98">
        <f t="shared" si="0"/>
        <v>486</v>
      </c>
      <c r="H21" s="98">
        <f t="shared" si="0"/>
        <v>565</v>
      </c>
      <c r="I21" s="98">
        <f t="shared" si="0"/>
        <v>441</v>
      </c>
      <c r="J21" s="98">
        <f t="shared" si="0"/>
        <v>528</v>
      </c>
      <c r="L21" s="98">
        <f t="shared" si="0"/>
        <v>433</v>
      </c>
      <c r="M21" s="98">
        <f t="shared" si="0"/>
        <v>554</v>
      </c>
      <c r="N21" s="98">
        <f t="shared" si="0"/>
        <v>383</v>
      </c>
      <c r="O21" s="98">
        <f t="shared" si="0"/>
        <v>445</v>
      </c>
      <c r="P21" s="98">
        <f t="shared" si="0"/>
        <v>366</v>
      </c>
      <c r="Q21" s="98">
        <f t="shared" si="0"/>
        <v>412</v>
      </c>
      <c r="R21" s="98">
        <f t="shared" si="0"/>
        <v>424</v>
      </c>
      <c r="S21" s="98">
        <f t="shared" si="0"/>
        <v>419</v>
      </c>
      <c r="T21" s="98">
        <f>SUM(T8:T20)</f>
        <v>382</v>
      </c>
      <c r="U21" s="98">
        <f>SUM(U8:U20)</f>
        <v>365</v>
      </c>
      <c r="V21" s="98">
        <f>SUM(V8:V20)</f>
        <v>401</v>
      </c>
      <c r="W21" s="98">
        <f>SUM(W8:W20)</f>
        <v>352</v>
      </c>
      <c r="X21" s="98">
        <f>SUM(X8:X20)</f>
        <v>372</v>
      </c>
      <c r="Y21" s="98">
        <v>305</v>
      </c>
      <c r="Z21" s="98">
        <v>293</v>
      </c>
      <c r="AA21" s="124">
        <v>284</v>
      </c>
      <c r="AB21" s="124">
        <v>185</v>
      </c>
      <c r="AC21" s="46"/>
    </row>
    <row r="22" spans="1:29" ht="15" customHeight="1">
      <c r="B22" s="61"/>
      <c r="C22" s="46"/>
      <c r="D22" s="46"/>
      <c r="E22" s="46"/>
      <c r="F22" s="46"/>
      <c r="G22" s="46"/>
      <c r="H22" s="46"/>
      <c r="I22" s="46"/>
      <c r="J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24.75" customHeight="1">
      <c r="B23" s="94" t="s">
        <v>45</v>
      </c>
      <c r="C23" s="122" t="s">
        <v>4</v>
      </c>
      <c r="D23" s="94" t="s">
        <v>5</v>
      </c>
      <c r="E23" s="94" t="s">
        <v>6</v>
      </c>
      <c r="F23" s="94" t="s">
        <v>7</v>
      </c>
      <c r="G23" s="94" t="s">
        <v>8</v>
      </c>
      <c r="H23" s="94" t="s">
        <v>9</v>
      </c>
      <c r="I23" s="94" t="s">
        <v>10</v>
      </c>
      <c r="J23" s="94" t="s">
        <v>11</v>
      </c>
      <c r="L23" s="94" t="s">
        <v>12</v>
      </c>
      <c r="M23" s="94" t="s">
        <v>13</v>
      </c>
      <c r="N23" s="94" t="s">
        <v>14</v>
      </c>
      <c r="O23" s="94" t="s">
        <v>15</v>
      </c>
      <c r="P23" s="94" t="s">
        <v>16</v>
      </c>
      <c r="Q23" s="94" t="s">
        <v>17</v>
      </c>
      <c r="R23" s="94" t="s">
        <v>18</v>
      </c>
      <c r="S23" s="94" t="s">
        <v>19</v>
      </c>
      <c r="T23" s="94" t="s">
        <v>20</v>
      </c>
      <c r="U23" s="94" t="s">
        <v>21</v>
      </c>
      <c r="V23" s="94" t="str">
        <f>+V7</f>
        <v>2020-I</v>
      </c>
      <c r="W23" s="94" t="str">
        <f>+W7</f>
        <v>2020-II</v>
      </c>
      <c r="X23" s="94" t="str">
        <f>+X7</f>
        <v>2021-I</v>
      </c>
      <c r="Y23" s="116" t="s">
        <v>25</v>
      </c>
      <c r="Z23" s="116" t="s">
        <v>26</v>
      </c>
      <c r="AA23" s="116" t="s">
        <v>27</v>
      </c>
      <c r="AB23" s="116" t="s">
        <v>28</v>
      </c>
      <c r="AC23" s="46"/>
    </row>
    <row r="24" spans="1:29" ht="12.75">
      <c r="A24" s="58">
        <v>1152</v>
      </c>
      <c r="B24" s="95" t="s">
        <v>61</v>
      </c>
      <c r="C24" s="96">
        <v>18</v>
      </c>
      <c r="D24" s="96">
        <v>13</v>
      </c>
      <c r="E24" s="96">
        <v>10</v>
      </c>
      <c r="F24" s="96">
        <v>23</v>
      </c>
      <c r="G24" s="96">
        <v>26</v>
      </c>
      <c r="H24" s="96">
        <v>18</v>
      </c>
      <c r="I24" s="96">
        <v>20</v>
      </c>
      <c r="J24" s="96">
        <v>13</v>
      </c>
      <c r="L24" s="96">
        <v>29</v>
      </c>
      <c r="M24" s="96">
        <v>26</v>
      </c>
      <c r="N24" s="96">
        <v>19</v>
      </c>
      <c r="O24" s="96">
        <v>21</v>
      </c>
      <c r="P24" s="96">
        <v>15</v>
      </c>
      <c r="Q24" s="96">
        <v>26</v>
      </c>
      <c r="R24" s="96">
        <v>15</v>
      </c>
      <c r="S24" s="96">
        <v>27</v>
      </c>
      <c r="T24" s="96">
        <v>31</v>
      </c>
      <c r="U24" s="96">
        <v>31</v>
      </c>
      <c r="V24" s="96">
        <v>26</v>
      </c>
      <c r="W24" s="96">
        <v>23</v>
      </c>
      <c r="X24" s="96">
        <v>25</v>
      </c>
      <c r="Y24" s="117">
        <v>23</v>
      </c>
      <c r="Z24" s="117">
        <v>17</v>
      </c>
      <c r="AA24" s="117">
        <v>14</v>
      </c>
      <c r="AB24" s="117">
        <v>26</v>
      </c>
      <c r="AC24" s="46"/>
    </row>
    <row r="25" spans="1:29" ht="12.75">
      <c r="A25" s="58">
        <v>1153</v>
      </c>
      <c r="B25" s="95" t="s">
        <v>62</v>
      </c>
      <c r="C25" s="96">
        <v>3</v>
      </c>
      <c r="D25" s="96">
        <v>7</v>
      </c>
      <c r="E25" s="96">
        <v>1</v>
      </c>
      <c r="F25" s="96">
        <v>6</v>
      </c>
      <c r="G25" s="96">
        <v>2</v>
      </c>
      <c r="H25" s="96">
        <v>2</v>
      </c>
      <c r="I25" s="96">
        <v>7</v>
      </c>
      <c r="J25" s="96">
        <v>5</v>
      </c>
      <c r="L25" s="96">
        <v>3</v>
      </c>
      <c r="M25" s="96">
        <v>5</v>
      </c>
      <c r="N25" s="96">
        <v>1</v>
      </c>
      <c r="O25" s="96">
        <v>3</v>
      </c>
      <c r="P25" s="96">
        <v>0</v>
      </c>
      <c r="Q25" s="96">
        <v>3</v>
      </c>
      <c r="R25" s="96">
        <v>1</v>
      </c>
      <c r="S25" s="96">
        <v>1</v>
      </c>
      <c r="T25" s="96">
        <v>3</v>
      </c>
      <c r="U25" s="96">
        <v>3</v>
      </c>
      <c r="V25" s="96">
        <v>2</v>
      </c>
      <c r="W25" s="96">
        <v>0</v>
      </c>
      <c r="X25" s="96">
        <v>1</v>
      </c>
      <c r="Y25" s="117">
        <v>1</v>
      </c>
      <c r="Z25" s="117">
        <v>2</v>
      </c>
      <c r="AA25" s="117">
        <v>2</v>
      </c>
      <c r="AB25" s="117">
        <v>2</v>
      </c>
      <c r="AC25" s="46"/>
    </row>
    <row r="26" spans="1:29" ht="12.75">
      <c r="A26" s="58">
        <v>1154</v>
      </c>
      <c r="B26" s="95" t="s">
        <v>63</v>
      </c>
      <c r="C26" s="96">
        <v>6</v>
      </c>
      <c r="D26" s="96">
        <v>3</v>
      </c>
      <c r="E26" s="96">
        <v>8</v>
      </c>
      <c r="F26" s="96">
        <v>3</v>
      </c>
      <c r="G26" s="96" t="s">
        <v>56</v>
      </c>
      <c r="H26" s="96">
        <v>2</v>
      </c>
      <c r="I26" s="96" t="s">
        <v>56</v>
      </c>
      <c r="J26" s="96">
        <v>3</v>
      </c>
      <c r="L26" s="96">
        <v>2</v>
      </c>
      <c r="M26" s="96"/>
      <c r="N26" s="96"/>
      <c r="O26" s="96">
        <v>1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117">
        <v>0</v>
      </c>
      <c r="Z26" s="117">
        <v>0</v>
      </c>
      <c r="AA26" s="117">
        <v>0</v>
      </c>
      <c r="AB26" s="117">
        <v>0</v>
      </c>
      <c r="AC26" s="46"/>
    </row>
    <row r="27" spans="1:29" ht="12.75">
      <c r="B27" s="95" t="s">
        <v>64</v>
      </c>
      <c r="C27" s="96">
        <v>6</v>
      </c>
      <c r="D27" s="96">
        <v>3</v>
      </c>
      <c r="E27" s="96">
        <v>8</v>
      </c>
      <c r="F27" s="96">
        <v>3</v>
      </c>
      <c r="G27" s="96" t="s">
        <v>56</v>
      </c>
      <c r="H27" s="96">
        <v>2</v>
      </c>
      <c r="I27" s="96" t="s">
        <v>56</v>
      </c>
      <c r="J27" s="96">
        <v>3</v>
      </c>
      <c r="L27" s="96"/>
      <c r="M27" s="96"/>
      <c r="N27" s="96"/>
      <c r="O27" s="96"/>
      <c r="P27" s="96">
        <v>44</v>
      </c>
      <c r="Q27" s="96">
        <v>39</v>
      </c>
      <c r="R27" s="96">
        <v>30</v>
      </c>
      <c r="S27" s="96">
        <v>39</v>
      </c>
      <c r="T27" s="96">
        <v>13</v>
      </c>
      <c r="U27" s="96">
        <v>12</v>
      </c>
      <c r="V27" s="96">
        <v>4</v>
      </c>
      <c r="W27" s="96">
        <v>2</v>
      </c>
      <c r="X27" s="96">
        <v>2</v>
      </c>
      <c r="Y27" s="117">
        <v>2</v>
      </c>
      <c r="Z27" s="117">
        <v>2</v>
      </c>
      <c r="AA27" s="117">
        <v>1</v>
      </c>
      <c r="AB27" s="117">
        <v>0</v>
      </c>
      <c r="AC27" s="46"/>
    </row>
    <row r="28" spans="1:29" ht="12.75">
      <c r="A28" s="58">
        <v>104238</v>
      </c>
      <c r="B28" s="95" t="s">
        <v>65</v>
      </c>
      <c r="C28" s="96">
        <v>77</v>
      </c>
      <c r="D28" s="96">
        <v>77</v>
      </c>
      <c r="E28" s="96">
        <v>64</v>
      </c>
      <c r="F28" s="96">
        <v>84</v>
      </c>
      <c r="G28" s="96">
        <v>61</v>
      </c>
      <c r="H28" s="96">
        <v>90</v>
      </c>
      <c r="I28" s="96">
        <v>57</v>
      </c>
      <c r="J28" s="96">
        <v>75</v>
      </c>
      <c r="L28" s="96">
        <v>82</v>
      </c>
      <c r="M28" s="96">
        <v>69</v>
      </c>
      <c r="N28" s="96">
        <v>44</v>
      </c>
      <c r="O28" s="96">
        <v>53</v>
      </c>
      <c r="P28" s="96">
        <v>1</v>
      </c>
      <c r="Q28" s="96">
        <v>3</v>
      </c>
      <c r="R28" s="96">
        <v>18</v>
      </c>
      <c r="S28" s="96">
        <v>15</v>
      </c>
      <c r="T28" s="96">
        <v>36</v>
      </c>
      <c r="U28" s="96">
        <v>29</v>
      </c>
      <c r="V28" s="96">
        <v>31</v>
      </c>
      <c r="W28" s="96">
        <v>23</v>
      </c>
      <c r="X28" s="96">
        <v>19</v>
      </c>
      <c r="Y28" s="117">
        <v>37</v>
      </c>
      <c r="Z28" s="117">
        <v>44</v>
      </c>
      <c r="AA28" s="117">
        <v>35</v>
      </c>
      <c r="AB28" s="117">
        <v>30</v>
      </c>
      <c r="AC28" s="46"/>
    </row>
    <row r="29" spans="1:29" ht="12.75">
      <c r="A29" s="58">
        <v>1155</v>
      </c>
      <c r="B29" s="95" t="s">
        <v>66</v>
      </c>
      <c r="C29" s="96">
        <v>9</v>
      </c>
      <c r="D29" s="96">
        <v>7</v>
      </c>
      <c r="E29" s="96">
        <v>5</v>
      </c>
      <c r="F29" s="96">
        <v>19</v>
      </c>
      <c r="G29" s="96">
        <v>35</v>
      </c>
      <c r="H29" s="96">
        <v>42</v>
      </c>
      <c r="I29" s="96">
        <v>45</v>
      </c>
      <c r="J29" s="96">
        <v>39</v>
      </c>
      <c r="L29" s="96">
        <v>40</v>
      </c>
      <c r="M29" s="96">
        <v>52</v>
      </c>
      <c r="N29" s="96">
        <v>38</v>
      </c>
      <c r="O29" s="96">
        <v>57</v>
      </c>
      <c r="P29" s="96">
        <v>43</v>
      </c>
      <c r="Q29" s="96">
        <v>33</v>
      </c>
      <c r="R29" s="96">
        <v>45</v>
      </c>
      <c r="S29" s="96">
        <v>41</v>
      </c>
      <c r="T29" s="96">
        <v>35</v>
      </c>
      <c r="U29" s="96">
        <v>37</v>
      </c>
      <c r="V29" s="96">
        <v>33</v>
      </c>
      <c r="W29" s="96">
        <v>38</v>
      </c>
      <c r="X29" s="96">
        <v>21</v>
      </c>
      <c r="Y29" s="117">
        <v>57</v>
      </c>
      <c r="Z29" s="117">
        <v>36</v>
      </c>
      <c r="AA29" s="117">
        <v>28</v>
      </c>
      <c r="AB29" s="117">
        <v>24</v>
      </c>
      <c r="AC29" s="46"/>
    </row>
    <row r="30" spans="1:29" ht="12.75">
      <c r="A30" s="58">
        <v>1149</v>
      </c>
      <c r="B30" s="95" t="s">
        <v>67</v>
      </c>
      <c r="C30" s="96">
        <v>10</v>
      </c>
      <c r="D30" s="96">
        <v>9</v>
      </c>
      <c r="E30" s="96">
        <v>4</v>
      </c>
      <c r="F30" s="96">
        <v>5</v>
      </c>
      <c r="G30" s="96">
        <v>8</v>
      </c>
      <c r="H30" s="96">
        <v>9</v>
      </c>
      <c r="I30" s="96">
        <v>3</v>
      </c>
      <c r="J30" s="96">
        <v>4</v>
      </c>
      <c r="L30" s="96">
        <v>13</v>
      </c>
      <c r="M30" s="96">
        <v>20</v>
      </c>
      <c r="N30" s="96">
        <v>8</v>
      </c>
      <c r="O30" s="96">
        <v>6</v>
      </c>
      <c r="P30" s="96">
        <v>11</v>
      </c>
      <c r="Q30" s="96">
        <v>12</v>
      </c>
      <c r="R30" s="96">
        <v>15</v>
      </c>
      <c r="S30" s="96">
        <v>13</v>
      </c>
      <c r="T30" s="96">
        <v>1</v>
      </c>
      <c r="U30" s="96">
        <v>11</v>
      </c>
      <c r="V30" s="96">
        <v>11</v>
      </c>
      <c r="W30" s="96">
        <v>7</v>
      </c>
      <c r="X30" s="96">
        <v>4</v>
      </c>
      <c r="Y30" s="117">
        <v>15</v>
      </c>
      <c r="Z30" s="117">
        <v>14</v>
      </c>
      <c r="AA30" s="117">
        <v>15</v>
      </c>
      <c r="AB30" s="117">
        <v>4</v>
      </c>
      <c r="AC30" s="46"/>
    </row>
    <row r="31" spans="1:29" ht="12.75">
      <c r="A31" s="58">
        <v>1151</v>
      </c>
      <c r="B31" s="95" t="s">
        <v>68</v>
      </c>
      <c r="C31" s="96">
        <v>32</v>
      </c>
      <c r="D31" s="96">
        <v>20</v>
      </c>
      <c r="E31" s="96">
        <v>28</v>
      </c>
      <c r="F31" s="96">
        <v>25</v>
      </c>
      <c r="G31" s="96">
        <v>29</v>
      </c>
      <c r="H31" s="96">
        <v>36</v>
      </c>
      <c r="I31" s="96">
        <v>28</v>
      </c>
      <c r="J31" s="96">
        <v>27</v>
      </c>
      <c r="L31" s="96">
        <v>28</v>
      </c>
      <c r="M31" s="96">
        <v>33</v>
      </c>
      <c r="N31" s="96">
        <v>24</v>
      </c>
      <c r="O31" s="96">
        <v>28</v>
      </c>
      <c r="P31" s="96">
        <v>28</v>
      </c>
      <c r="Q31" s="96">
        <v>27</v>
      </c>
      <c r="R31" s="96">
        <v>41</v>
      </c>
      <c r="S31" s="96">
        <v>42</v>
      </c>
      <c r="T31" s="96">
        <v>28</v>
      </c>
      <c r="U31" s="96">
        <v>45</v>
      </c>
      <c r="V31" s="96">
        <v>31</v>
      </c>
      <c r="W31" s="96">
        <v>32</v>
      </c>
      <c r="X31" s="96">
        <v>30</v>
      </c>
      <c r="Y31" s="117">
        <v>34</v>
      </c>
      <c r="Z31" s="117">
        <v>31</v>
      </c>
      <c r="AA31" s="117">
        <v>41</v>
      </c>
      <c r="AB31" s="117">
        <v>28</v>
      </c>
      <c r="AC31" s="46"/>
    </row>
    <row r="32" spans="1:29" ht="12.75">
      <c r="A32" s="58">
        <v>12927</v>
      </c>
      <c r="B32" s="95" t="s">
        <v>69</v>
      </c>
      <c r="C32" s="96">
        <v>20</v>
      </c>
      <c r="D32" s="96">
        <v>25</v>
      </c>
      <c r="E32" s="96">
        <v>17</v>
      </c>
      <c r="F32" s="96">
        <v>42</v>
      </c>
      <c r="G32" s="96">
        <v>10</v>
      </c>
      <c r="H32" s="96">
        <v>27</v>
      </c>
      <c r="I32" s="96">
        <v>13</v>
      </c>
      <c r="J32" s="96">
        <v>24</v>
      </c>
      <c r="L32" s="96">
        <v>19</v>
      </c>
      <c r="M32" s="96">
        <v>23</v>
      </c>
      <c r="N32" s="96">
        <v>9</v>
      </c>
      <c r="O32" s="96">
        <v>5</v>
      </c>
      <c r="P32" s="96">
        <v>3</v>
      </c>
      <c r="Q32" s="96">
        <v>8</v>
      </c>
      <c r="R32" s="96">
        <v>1</v>
      </c>
      <c r="S32" s="96">
        <v>1</v>
      </c>
      <c r="T32" s="96">
        <v>1</v>
      </c>
      <c r="U32" s="96">
        <v>1</v>
      </c>
      <c r="V32" s="96">
        <v>3</v>
      </c>
      <c r="W32" s="96">
        <v>1</v>
      </c>
      <c r="X32" s="96">
        <v>0</v>
      </c>
      <c r="Y32" s="117">
        <v>1</v>
      </c>
      <c r="Z32" s="117">
        <v>1</v>
      </c>
      <c r="AA32" s="117">
        <v>0</v>
      </c>
      <c r="AB32" s="117">
        <v>0</v>
      </c>
      <c r="AC32" s="46"/>
    </row>
    <row r="33" spans="1:29" ht="15" customHeight="1">
      <c r="A33" s="58">
        <v>10456</v>
      </c>
      <c r="B33" s="95" t="s">
        <v>70</v>
      </c>
      <c r="C33" s="96">
        <v>4</v>
      </c>
      <c r="D33" s="96">
        <v>2</v>
      </c>
      <c r="E33" s="96">
        <v>3</v>
      </c>
      <c r="F33" s="96">
        <v>1</v>
      </c>
      <c r="G33" s="96">
        <v>17</v>
      </c>
      <c r="H33" s="96">
        <v>7</v>
      </c>
      <c r="I33" s="96">
        <v>4</v>
      </c>
      <c r="J33" s="96">
        <v>1</v>
      </c>
      <c r="L33" s="96" t="s">
        <v>56</v>
      </c>
      <c r="M33" s="96">
        <v>9</v>
      </c>
      <c r="N33" s="96">
        <v>1</v>
      </c>
      <c r="O33" s="96">
        <v>4</v>
      </c>
      <c r="P33" s="96">
        <v>2</v>
      </c>
      <c r="Q33" s="96">
        <v>1</v>
      </c>
      <c r="R33" s="96">
        <v>2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117">
        <v>0</v>
      </c>
      <c r="Z33" s="117">
        <v>0</v>
      </c>
      <c r="AA33" s="117">
        <v>0</v>
      </c>
      <c r="AB33" s="117">
        <v>1</v>
      </c>
      <c r="AC33" s="46"/>
    </row>
    <row r="34" spans="1:29" ht="12.75" customHeight="1">
      <c r="B34" s="97" t="s">
        <v>71</v>
      </c>
      <c r="C34" s="118">
        <f>SUM(C24:C33)</f>
        <v>185</v>
      </c>
      <c r="D34" s="98">
        <f t="shared" ref="D34:O34" si="1">SUM(D24:D33)</f>
        <v>166</v>
      </c>
      <c r="E34" s="98">
        <f t="shared" si="1"/>
        <v>148</v>
      </c>
      <c r="F34" s="98">
        <f t="shared" si="1"/>
        <v>211</v>
      </c>
      <c r="G34" s="98">
        <f t="shared" si="1"/>
        <v>188</v>
      </c>
      <c r="H34" s="98">
        <f t="shared" si="1"/>
        <v>235</v>
      </c>
      <c r="I34" s="98">
        <f t="shared" si="1"/>
        <v>177</v>
      </c>
      <c r="J34" s="98">
        <f t="shared" si="1"/>
        <v>194</v>
      </c>
      <c r="L34" s="98">
        <f t="shared" si="1"/>
        <v>216</v>
      </c>
      <c r="M34" s="98">
        <f t="shared" si="1"/>
        <v>237</v>
      </c>
      <c r="N34" s="98">
        <f t="shared" si="1"/>
        <v>144</v>
      </c>
      <c r="O34" s="98">
        <f t="shared" si="1"/>
        <v>178</v>
      </c>
      <c r="P34" s="98">
        <v>147</v>
      </c>
      <c r="Q34" s="98">
        <v>152</v>
      </c>
      <c r="R34" s="98">
        <v>168</v>
      </c>
      <c r="S34" s="98">
        <v>179</v>
      </c>
      <c r="T34" s="98">
        <v>148</v>
      </c>
      <c r="U34" s="98">
        <v>169</v>
      </c>
      <c r="V34" s="98">
        <v>141</v>
      </c>
      <c r="W34" s="98">
        <v>126</v>
      </c>
      <c r="X34" s="98">
        <v>102</v>
      </c>
      <c r="Y34" s="98">
        <v>170</v>
      </c>
      <c r="Z34" s="98">
        <v>147</v>
      </c>
      <c r="AA34" s="124">
        <v>136</v>
      </c>
      <c r="AB34" s="124">
        <v>115</v>
      </c>
      <c r="AC34" s="46"/>
    </row>
    <row r="35" spans="1:29" ht="12.75" customHeight="1">
      <c r="B35" s="61"/>
      <c r="C35" s="46"/>
      <c r="D35" s="46"/>
      <c r="E35" s="46"/>
      <c r="F35" s="46"/>
      <c r="G35" s="46"/>
      <c r="H35" s="46"/>
      <c r="I35" s="46"/>
      <c r="J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22.5" customHeight="1">
      <c r="B36" s="94" t="s">
        <v>45</v>
      </c>
      <c r="C36" s="122" t="s">
        <v>4</v>
      </c>
      <c r="D36" s="94" t="s">
        <v>5</v>
      </c>
      <c r="E36" s="94" t="s">
        <v>6</v>
      </c>
      <c r="F36" s="94" t="s">
        <v>7</v>
      </c>
      <c r="G36" s="94" t="s">
        <v>8</v>
      </c>
      <c r="H36" s="94" t="s">
        <v>9</v>
      </c>
      <c r="I36" s="94" t="s">
        <v>10</v>
      </c>
      <c r="J36" s="94" t="s">
        <v>11</v>
      </c>
      <c r="L36" s="94" t="s">
        <v>12</v>
      </c>
      <c r="M36" s="94" t="s">
        <v>13</v>
      </c>
      <c r="N36" s="94" t="s">
        <v>14</v>
      </c>
      <c r="O36" s="94" t="s">
        <v>15</v>
      </c>
      <c r="P36" s="94" t="s">
        <v>16</v>
      </c>
      <c r="Q36" s="94" t="s">
        <v>17</v>
      </c>
      <c r="R36" s="94" t="s">
        <v>18</v>
      </c>
      <c r="S36" s="94" t="s">
        <v>19</v>
      </c>
      <c r="T36" s="94" t="s">
        <v>20</v>
      </c>
      <c r="U36" s="94" t="s">
        <v>21</v>
      </c>
      <c r="V36" s="94" t="str">
        <f>+V23</f>
        <v>2020-I</v>
      </c>
      <c r="W36" s="94" t="str">
        <f>+W23</f>
        <v>2020-II</v>
      </c>
      <c r="X36" s="94" t="str">
        <f>+X23</f>
        <v>2021-I</v>
      </c>
      <c r="Y36" s="116" t="s">
        <v>25</v>
      </c>
      <c r="Z36" s="116" t="s">
        <v>26</v>
      </c>
      <c r="AA36" s="116" t="s">
        <v>27</v>
      </c>
      <c r="AB36" s="116" t="s">
        <v>28</v>
      </c>
      <c r="AC36" s="46"/>
    </row>
    <row r="37" spans="1:29" ht="12.75" customHeight="1">
      <c r="A37" s="58">
        <v>11185</v>
      </c>
      <c r="B37" s="95" t="s">
        <v>72</v>
      </c>
      <c r="C37" s="96">
        <v>7</v>
      </c>
      <c r="D37" s="96">
        <v>3</v>
      </c>
      <c r="E37" s="96">
        <v>3</v>
      </c>
      <c r="F37" s="96">
        <v>3</v>
      </c>
      <c r="G37" s="96">
        <v>4</v>
      </c>
      <c r="H37" s="96">
        <v>13</v>
      </c>
      <c r="I37" s="96">
        <v>3</v>
      </c>
      <c r="J37" s="96">
        <v>7</v>
      </c>
      <c r="L37" s="96">
        <v>6</v>
      </c>
      <c r="M37" s="96">
        <v>8</v>
      </c>
      <c r="N37" s="96">
        <v>3</v>
      </c>
      <c r="O37" s="96">
        <v>3</v>
      </c>
      <c r="P37" s="96">
        <v>1</v>
      </c>
      <c r="Q37" s="96">
        <v>3</v>
      </c>
      <c r="R37" s="96">
        <v>11</v>
      </c>
      <c r="S37" s="96">
        <v>10</v>
      </c>
      <c r="T37" s="96">
        <v>5</v>
      </c>
      <c r="U37" s="96">
        <v>12</v>
      </c>
      <c r="V37" s="96">
        <v>8</v>
      </c>
      <c r="W37" s="96">
        <v>4</v>
      </c>
      <c r="X37" s="96">
        <v>6</v>
      </c>
      <c r="Y37" s="117">
        <v>5</v>
      </c>
      <c r="Z37" s="117">
        <v>9</v>
      </c>
      <c r="AA37" s="117">
        <v>3</v>
      </c>
      <c r="AB37" s="117">
        <v>10</v>
      </c>
      <c r="AC37" s="46"/>
    </row>
    <row r="38" spans="1:29" ht="12.75" customHeight="1">
      <c r="A38" s="58">
        <v>1158</v>
      </c>
      <c r="B38" s="95" t="s">
        <v>73</v>
      </c>
      <c r="C38" s="96">
        <v>19</v>
      </c>
      <c r="D38" s="96">
        <v>15</v>
      </c>
      <c r="E38" s="96">
        <v>27</v>
      </c>
      <c r="F38" s="96">
        <v>7</v>
      </c>
      <c r="G38" s="96">
        <v>13</v>
      </c>
      <c r="H38" s="96">
        <v>17</v>
      </c>
      <c r="I38" s="96">
        <v>13</v>
      </c>
      <c r="J38" s="96">
        <v>11</v>
      </c>
      <c r="L38" s="96">
        <v>5</v>
      </c>
      <c r="M38" s="96">
        <v>14</v>
      </c>
      <c r="N38" s="96">
        <v>18</v>
      </c>
      <c r="O38" s="96">
        <v>5</v>
      </c>
      <c r="P38" s="96">
        <v>7</v>
      </c>
      <c r="Q38" s="96">
        <v>10</v>
      </c>
      <c r="R38" s="96">
        <v>7</v>
      </c>
      <c r="S38" s="96">
        <v>14</v>
      </c>
      <c r="T38" s="96">
        <v>13</v>
      </c>
      <c r="U38" s="96">
        <v>11</v>
      </c>
      <c r="V38" s="96">
        <v>10</v>
      </c>
      <c r="W38" s="96">
        <v>19</v>
      </c>
      <c r="X38" s="96">
        <v>11</v>
      </c>
      <c r="Y38" s="117">
        <v>14</v>
      </c>
      <c r="Z38" s="117">
        <v>15</v>
      </c>
      <c r="AA38" s="117">
        <v>13</v>
      </c>
      <c r="AB38" s="117">
        <v>10</v>
      </c>
      <c r="AC38" s="46"/>
    </row>
    <row r="39" spans="1:29" ht="12.75" customHeight="1">
      <c r="A39" s="58">
        <v>11189</v>
      </c>
      <c r="B39" s="95" t="s">
        <v>74</v>
      </c>
      <c r="C39" s="96" t="s">
        <v>56</v>
      </c>
      <c r="D39" s="96" t="s">
        <v>56</v>
      </c>
      <c r="E39" s="96" t="s">
        <v>56</v>
      </c>
      <c r="F39" s="96" t="s">
        <v>56</v>
      </c>
      <c r="G39" s="96" t="s">
        <v>56</v>
      </c>
      <c r="H39" s="96">
        <v>1</v>
      </c>
      <c r="I39" s="96">
        <v>1</v>
      </c>
      <c r="J39" s="96" t="s">
        <v>56</v>
      </c>
      <c r="L39" s="96" t="s">
        <v>56</v>
      </c>
      <c r="M39" s="96" t="s">
        <v>56</v>
      </c>
      <c r="N39" s="96" t="s">
        <v>56</v>
      </c>
      <c r="O39" s="96" t="s">
        <v>56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117">
        <v>0</v>
      </c>
      <c r="Z39" s="117">
        <v>0</v>
      </c>
      <c r="AA39" s="117">
        <v>0</v>
      </c>
      <c r="AB39" s="117">
        <v>0</v>
      </c>
      <c r="AC39" s="46"/>
    </row>
    <row r="40" spans="1:29" ht="12.75" customHeight="1">
      <c r="A40" s="58">
        <v>104787</v>
      </c>
      <c r="B40" s="95" t="s">
        <v>75</v>
      </c>
      <c r="C40" s="96"/>
      <c r="D40" s="96"/>
      <c r="E40" s="96"/>
      <c r="F40" s="96"/>
      <c r="G40" s="96"/>
      <c r="H40" s="96"/>
      <c r="I40" s="96"/>
      <c r="J40" s="96"/>
      <c r="L40" s="96"/>
      <c r="M40" s="96"/>
      <c r="N40" s="96"/>
      <c r="O40" s="96"/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14</v>
      </c>
      <c r="X40" s="96">
        <v>20</v>
      </c>
      <c r="Y40" s="117">
        <v>26</v>
      </c>
      <c r="Z40" s="117">
        <v>18</v>
      </c>
      <c r="AA40" s="117">
        <v>15</v>
      </c>
      <c r="AB40" s="117">
        <v>9</v>
      </c>
      <c r="AC40" s="46"/>
    </row>
    <row r="41" spans="1:29" ht="12.75" customHeight="1">
      <c r="A41" s="58">
        <v>1156</v>
      </c>
      <c r="B41" s="95" t="s">
        <v>76</v>
      </c>
      <c r="C41" s="96">
        <v>10</v>
      </c>
      <c r="D41" s="96">
        <v>7</v>
      </c>
      <c r="E41" s="96">
        <v>13</v>
      </c>
      <c r="F41" s="96">
        <v>7</v>
      </c>
      <c r="G41" s="96">
        <v>4</v>
      </c>
      <c r="H41" s="96">
        <v>9</v>
      </c>
      <c r="I41" s="96">
        <v>6</v>
      </c>
      <c r="J41" s="96">
        <v>6</v>
      </c>
      <c r="L41" s="96">
        <v>9</v>
      </c>
      <c r="M41" s="96">
        <v>5</v>
      </c>
      <c r="N41" s="96"/>
      <c r="O41" s="96">
        <v>4</v>
      </c>
      <c r="P41" s="96">
        <v>6</v>
      </c>
      <c r="Q41" s="96">
        <v>8</v>
      </c>
      <c r="R41" s="96">
        <v>9</v>
      </c>
      <c r="S41" s="96">
        <v>11</v>
      </c>
      <c r="T41" s="96">
        <v>7</v>
      </c>
      <c r="U41" s="96">
        <v>18</v>
      </c>
      <c r="V41" s="96">
        <v>3</v>
      </c>
      <c r="W41" s="96">
        <v>12</v>
      </c>
      <c r="X41" s="96">
        <v>21</v>
      </c>
      <c r="Y41" s="117">
        <v>27</v>
      </c>
      <c r="Z41" s="117">
        <v>28</v>
      </c>
      <c r="AA41" s="117">
        <v>13</v>
      </c>
      <c r="AB41" s="117">
        <v>14</v>
      </c>
      <c r="AC41" s="46"/>
    </row>
    <row r="42" spans="1:29" ht="12.75" customHeight="1">
      <c r="A42" s="58">
        <v>55016</v>
      </c>
      <c r="B42" s="95" t="s">
        <v>77</v>
      </c>
      <c r="C42" s="96" t="s">
        <v>56</v>
      </c>
      <c r="D42" s="96">
        <v>3</v>
      </c>
      <c r="E42" s="96" t="s">
        <v>56</v>
      </c>
      <c r="F42" s="96" t="s">
        <v>56</v>
      </c>
      <c r="G42" s="96" t="s">
        <v>56</v>
      </c>
      <c r="H42" s="96" t="s">
        <v>56</v>
      </c>
      <c r="I42" s="96">
        <v>2</v>
      </c>
      <c r="J42" s="96">
        <v>3</v>
      </c>
      <c r="L42" s="96">
        <v>2</v>
      </c>
      <c r="M42" s="96">
        <v>5</v>
      </c>
      <c r="N42" s="96">
        <v>5</v>
      </c>
      <c r="O42" s="96">
        <v>3</v>
      </c>
      <c r="P42" s="96">
        <v>1</v>
      </c>
      <c r="Q42" s="96">
        <v>6</v>
      </c>
      <c r="R42" s="96">
        <v>6</v>
      </c>
      <c r="S42" s="96">
        <v>6</v>
      </c>
      <c r="T42" s="96">
        <v>18</v>
      </c>
      <c r="U42" s="96">
        <v>22</v>
      </c>
      <c r="V42" s="96">
        <v>22</v>
      </c>
      <c r="W42" s="96">
        <v>27</v>
      </c>
      <c r="X42" s="96">
        <v>35</v>
      </c>
      <c r="Y42" s="117">
        <v>39</v>
      </c>
      <c r="Z42" s="117">
        <v>42</v>
      </c>
      <c r="AA42" s="117">
        <v>19</v>
      </c>
      <c r="AB42" s="117">
        <v>20</v>
      </c>
      <c r="AC42" s="46"/>
    </row>
    <row r="43" spans="1:29" ht="12.75" customHeight="1">
      <c r="A43" s="58">
        <v>103334</v>
      </c>
      <c r="B43" s="95" t="s">
        <v>78</v>
      </c>
      <c r="C43" s="96" t="s">
        <v>56</v>
      </c>
      <c r="D43" s="96" t="s">
        <v>56</v>
      </c>
      <c r="E43" s="96" t="s">
        <v>56</v>
      </c>
      <c r="F43" s="96" t="s">
        <v>56</v>
      </c>
      <c r="G43" s="96" t="s">
        <v>56</v>
      </c>
      <c r="H43" s="96" t="s">
        <v>56</v>
      </c>
      <c r="I43" s="96" t="s">
        <v>56</v>
      </c>
      <c r="J43" s="96" t="s">
        <v>56</v>
      </c>
      <c r="L43" s="96" t="s">
        <v>56</v>
      </c>
      <c r="M43" s="96" t="s">
        <v>56</v>
      </c>
      <c r="N43" s="96" t="s">
        <v>56</v>
      </c>
      <c r="O43" s="96" t="s">
        <v>56</v>
      </c>
      <c r="P43" s="96">
        <v>0</v>
      </c>
      <c r="Q43" s="96">
        <v>0</v>
      </c>
      <c r="R43" s="96">
        <v>3</v>
      </c>
      <c r="S43" s="96">
        <v>2</v>
      </c>
      <c r="T43" s="96">
        <v>0</v>
      </c>
      <c r="U43" s="96">
        <v>4</v>
      </c>
      <c r="V43" s="96">
        <v>4</v>
      </c>
      <c r="W43" s="96">
        <v>5</v>
      </c>
      <c r="X43" s="96">
        <v>7</v>
      </c>
      <c r="Y43" s="117">
        <v>8</v>
      </c>
      <c r="Z43" s="117">
        <v>7</v>
      </c>
      <c r="AA43" s="117">
        <v>6</v>
      </c>
      <c r="AB43" s="117">
        <v>4</v>
      </c>
      <c r="AC43" s="46"/>
    </row>
    <row r="44" spans="1:29" ht="12.75" customHeight="1">
      <c r="A44" s="58">
        <v>54861</v>
      </c>
      <c r="B44" s="95" t="s">
        <v>79</v>
      </c>
      <c r="C44" s="96" t="s">
        <v>56</v>
      </c>
      <c r="D44" s="96" t="s">
        <v>56</v>
      </c>
      <c r="E44" s="96" t="s">
        <v>56</v>
      </c>
      <c r="F44" s="96" t="s">
        <v>56</v>
      </c>
      <c r="G44" s="96">
        <v>1</v>
      </c>
      <c r="H44" s="96">
        <v>3</v>
      </c>
      <c r="I44" s="96">
        <v>3</v>
      </c>
      <c r="J44" s="96">
        <v>2</v>
      </c>
      <c r="L44" s="96">
        <v>8</v>
      </c>
      <c r="M44" s="96">
        <v>13</v>
      </c>
      <c r="N44" s="96">
        <v>17</v>
      </c>
      <c r="O44" s="96">
        <v>12</v>
      </c>
      <c r="P44" s="96">
        <v>23</v>
      </c>
      <c r="Q44" s="96">
        <v>27</v>
      </c>
      <c r="R44" s="96">
        <v>19</v>
      </c>
      <c r="S44" s="96">
        <v>26</v>
      </c>
      <c r="T44" s="96">
        <v>34</v>
      </c>
      <c r="U44" s="96">
        <v>45</v>
      </c>
      <c r="V44" s="96">
        <v>41</v>
      </c>
      <c r="W44" s="96">
        <v>39</v>
      </c>
      <c r="X44" s="96">
        <v>53</v>
      </c>
      <c r="Y44" s="117">
        <v>29</v>
      </c>
      <c r="Z44" s="117">
        <v>36</v>
      </c>
      <c r="AA44" s="117">
        <v>33</v>
      </c>
      <c r="AB44" s="117">
        <v>20</v>
      </c>
      <c r="AC44" s="46"/>
    </row>
    <row r="45" spans="1:29" ht="12.75" customHeight="1">
      <c r="A45" s="58">
        <v>54685</v>
      </c>
      <c r="B45" s="95" t="s">
        <v>80</v>
      </c>
      <c r="C45" s="96" t="s">
        <v>56</v>
      </c>
      <c r="D45" s="96" t="s">
        <v>56</v>
      </c>
      <c r="E45" s="96" t="s">
        <v>56</v>
      </c>
      <c r="F45" s="96" t="s">
        <v>56</v>
      </c>
      <c r="G45" s="96" t="s">
        <v>56</v>
      </c>
      <c r="H45" s="96" t="s">
        <v>56</v>
      </c>
      <c r="I45" s="96" t="s">
        <v>56</v>
      </c>
      <c r="J45" s="96">
        <v>12</v>
      </c>
      <c r="L45" s="96">
        <v>32</v>
      </c>
      <c r="M45" s="96">
        <v>29</v>
      </c>
      <c r="N45" s="96">
        <v>32</v>
      </c>
      <c r="O45" s="96">
        <v>47</v>
      </c>
      <c r="P45" s="96">
        <v>45</v>
      </c>
      <c r="Q45" s="96">
        <v>62</v>
      </c>
      <c r="R45" s="96">
        <v>63</v>
      </c>
      <c r="S45" s="96">
        <v>55</v>
      </c>
      <c r="T45" s="96">
        <v>74</v>
      </c>
      <c r="U45" s="96">
        <v>120</v>
      </c>
      <c r="V45" s="96">
        <v>68</v>
      </c>
      <c r="W45" s="96">
        <v>91</v>
      </c>
      <c r="X45" s="96">
        <v>87</v>
      </c>
      <c r="Y45" s="117">
        <v>100</v>
      </c>
      <c r="Z45" s="117">
        <v>46</v>
      </c>
      <c r="AA45" s="117">
        <v>34</v>
      </c>
      <c r="AB45" s="117">
        <v>29</v>
      </c>
      <c r="AC45" s="46"/>
    </row>
    <row r="46" spans="1:29" ht="12.75" customHeight="1">
      <c r="A46" s="58">
        <v>10630</v>
      </c>
      <c r="B46" s="95" t="s">
        <v>81</v>
      </c>
      <c r="C46" s="96">
        <v>1</v>
      </c>
      <c r="D46" s="96" t="s">
        <v>56</v>
      </c>
      <c r="E46" s="96" t="s">
        <v>56</v>
      </c>
      <c r="F46" s="96" t="s">
        <v>56</v>
      </c>
      <c r="G46" s="96" t="s">
        <v>56</v>
      </c>
      <c r="H46" s="96">
        <v>1</v>
      </c>
      <c r="I46" s="96" t="s">
        <v>56</v>
      </c>
      <c r="J46" s="96" t="s">
        <v>56</v>
      </c>
      <c r="L46" s="96" t="s">
        <v>56</v>
      </c>
      <c r="M46" s="96" t="s">
        <v>56</v>
      </c>
      <c r="N46" s="96" t="s">
        <v>56</v>
      </c>
      <c r="O46" s="96" t="s">
        <v>56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117">
        <v>0</v>
      </c>
      <c r="Z46" s="117">
        <v>0</v>
      </c>
      <c r="AA46" s="117">
        <v>0</v>
      </c>
      <c r="AB46" s="117">
        <v>0</v>
      </c>
      <c r="AC46" s="46"/>
    </row>
    <row r="47" spans="1:29" ht="12.75" customHeight="1">
      <c r="A47" s="58">
        <v>54990</v>
      </c>
      <c r="B47" s="95" t="s">
        <v>82</v>
      </c>
      <c r="C47" s="96" t="s">
        <v>56</v>
      </c>
      <c r="D47" s="96" t="s">
        <v>56</v>
      </c>
      <c r="E47" s="96" t="s">
        <v>56</v>
      </c>
      <c r="F47" s="96" t="s">
        <v>56</v>
      </c>
      <c r="G47" s="96">
        <v>1</v>
      </c>
      <c r="H47" s="96">
        <v>1</v>
      </c>
      <c r="I47" s="96">
        <v>2</v>
      </c>
      <c r="J47" s="96" t="s">
        <v>56</v>
      </c>
      <c r="L47" s="96">
        <v>5</v>
      </c>
      <c r="M47" s="96">
        <v>2</v>
      </c>
      <c r="N47" s="96" t="s">
        <v>56</v>
      </c>
      <c r="O47" s="96">
        <v>4</v>
      </c>
      <c r="P47" s="96">
        <v>0</v>
      </c>
      <c r="Q47" s="96">
        <v>1</v>
      </c>
      <c r="R47" s="96">
        <v>1</v>
      </c>
      <c r="S47" s="96">
        <v>0</v>
      </c>
      <c r="T47" s="96">
        <v>1</v>
      </c>
      <c r="U47" s="96">
        <v>2</v>
      </c>
      <c r="V47" s="96">
        <v>0</v>
      </c>
      <c r="W47" s="96">
        <v>0</v>
      </c>
      <c r="X47" s="96">
        <v>0</v>
      </c>
      <c r="Y47" s="117">
        <v>0</v>
      </c>
      <c r="Z47" s="117">
        <v>0</v>
      </c>
      <c r="AA47" s="117">
        <v>0</v>
      </c>
      <c r="AB47" s="117">
        <v>0</v>
      </c>
      <c r="AC47" s="46"/>
    </row>
    <row r="48" spans="1:29" ht="12.75" customHeight="1">
      <c r="B48" s="97" t="s">
        <v>83</v>
      </c>
      <c r="C48" s="118">
        <f>+SUM(C37:C47)</f>
        <v>37</v>
      </c>
      <c r="D48" s="98">
        <f t="shared" ref="D48:S48" si="2">+SUM(D37:D47)</f>
        <v>28</v>
      </c>
      <c r="E48" s="98">
        <f t="shared" si="2"/>
        <v>43</v>
      </c>
      <c r="F48" s="98">
        <f t="shared" si="2"/>
        <v>17</v>
      </c>
      <c r="G48" s="98">
        <f t="shared" si="2"/>
        <v>23</v>
      </c>
      <c r="H48" s="98">
        <f t="shared" si="2"/>
        <v>45</v>
      </c>
      <c r="I48" s="98">
        <f t="shared" si="2"/>
        <v>30</v>
      </c>
      <c r="J48" s="98">
        <f t="shared" si="2"/>
        <v>41</v>
      </c>
      <c r="L48" s="98">
        <f t="shared" si="2"/>
        <v>67</v>
      </c>
      <c r="M48" s="98">
        <f t="shared" si="2"/>
        <v>76</v>
      </c>
      <c r="N48" s="98">
        <f>+SUM(N37:N47)</f>
        <v>75</v>
      </c>
      <c r="O48" s="98">
        <f t="shared" si="2"/>
        <v>78</v>
      </c>
      <c r="P48" s="98">
        <f t="shared" si="2"/>
        <v>83</v>
      </c>
      <c r="Q48" s="98">
        <f t="shared" si="2"/>
        <v>117</v>
      </c>
      <c r="R48" s="98">
        <f t="shared" si="2"/>
        <v>119</v>
      </c>
      <c r="S48" s="98">
        <f t="shared" si="2"/>
        <v>124</v>
      </c>
      <c r="T48" s="98">
        <f>+SUM(T37:T47)</f>
        <v>152</v>
      </c>
      <c r="U48" s="98">
        <f>+SUM(U37:U47)</f>
        <v>234</v>
      </c>
      <c r="V48" s="98">
        <f>+SUM(V37:V47)</f>
        <v>156</v>
      </c>
      <c r="W48" s="98">
        <f>+SUM(W37:W47)</f>
        <v>211</v>
      </c>
      <c r="X48" s="98">
        <f>+SUM(X37:X47)</f>
        <v>240</v>
      </c>
      <c r="Y48" s="98">
        <v>248</v>
      </c>
      <c r="Z48" s="98">
        <v>201</v>
      </c>
      <c r="AA48" s="124">
        <v>136</v>
      </c>
      <c r="AB48" s="124">
        <v>116</v>
      </c>
      <c r="AC48" s="46"/>
    </row>
    <row r="49" spans="1:39" ht="12.75" customHeight="1">
      <c r="B49" s="61"/>
      <c r="C49" s="46"/>
      <c r="D49" s="46"/>
      <c r="E49" s="46"/>
      <c r="F49" s="46"/>
      <c r="G49" s="46"/>
      <c r="H49" s="46"/>
      <c r="I49" s="46"/>
      <c r="J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39" ht="24" customHeight="1">
      <c r="B50" s="94" t="s">
        <v>45</v>
      </c>
      <c r="C50" s="122" t="s">
        <v>4</v>
      </c>
      <c r="D50" s="94" t="s">
        <v>5</v>
      </c>
      <c r="E50" s="94" t="s">
        <v>6</v>
      </c>
      <c r="F50" s="94" t="s">
        <v>7</v>
      </c>
      <c r="G50" s="94" t="s">
        <v>8</v>
      </c>
      <c r="H50" s="94" t="s">
        <v>9</v>
      </c>
      <c r="I50" s="94" t="s">
        <v>10</v>
      </c>
      <c r="J50" s="94" t="s">
        <v>11</v>
      </c>
      <c r="L50" s="94" t="s">
        <v>12</v>
      </c>
      <c r="M50" s="94" t="s">
        <v>13</v>
      </c>
      <c r="N50" s="94" t="s">
        <v>14</v>
      </c>
      <c r="O50" s="94" t="s">
        <v>15</v>
      </c>
      <c r="P50" s="94" t="s">
        <v>16</v>
      </c>
      <c r="Q50" s="94" t="s">
        <v>17</v>
      </c>
      <c r="R50" s="94" t="s">
        <v>18</v>
      </c>
      <c r="S50" s="94" t="s">
        <v>19</v>
      </c>
      <c r="T50" s="94" t="s">
        <v>20</v>
      </c>
      <c r="U50" s="94" t="s">
        <v>21</v>
      </c>
      <c r="V50" s="94" t="str">
        <f>+V36</f>
        <v>2020-I</v>
      </c>
      <c r="W50" s="94" t="str">
        <f>+W36</f>
        <v>2020-II</v>
      </c>
      <c r="X50" s="94" t="str">
        <f>+X36</f>
        <v>2021-I</v>
      </c>
      <c r="Y50" s="116" t="s">
        <v>25</v>
      </c>
      <c r="Z50" s="116" t="s">
        <v>26</v>
      </c>
      <c r="AA50" s="116" t="s">
        <v>27</v>
      </c>
      <c r="AB50" s="116" t="s">
        <v>28</v>
      </c>
      <c r="AC50" s="46"/>
    </row>
    <row r="51" spans="1:39" ht="12.75" customHeight="1">
      <c r="A51" s="58">
        <v>90981</v>
      </c>
      <c r="B51" s="95" t="s">
        <v>84</v>
      </c>
      <c r="C51" s="96" t="s">
        <v>56</v>
      </c>
      <c r="D51" s="96" t="s">
        <v>56</v>
      </c>
      <c r="E51" s="96" t="s">
        <v>56</v>
      </c>
      <c r="F51" s="96" t="s">
        <v>56</v>
      </c>
      <c r="G51" s="96" t="s">
        <v>56</v>
      </c>
      <c r="H51" s="96" t="s">
        <v>56</v>
      </c>
      <c r="I51" s="96" t="s">
        <v>56</v>
      </c>
      <c r="J51" s="96" t="s">
        <v>56</v>
      </c>
      <c r="L51" s="96" t="s">
        <v>56</v>
      </c>
      <c r="M51" s="96">
        <v>1</v>
      </c>
      <c r="N51" s="96">
        <v>2</v>
      </c>
      <c r="O51" s="96">
        <v>1</v>
      </c>
      <c r="P51" s="96">
        <v>1</v>
      </c>
      <c r="Q51" s="96">
        <v>2</v>
      </c>
      <c r="R51" s="96">
        <v>5</v>
      </c>
      <c r="S51" s="96">
        <v>5</v>
      </c>
      <c r="T51" s="96">
        <v>10</v>
      </c>
      <c r="U51" s="96">
        <v>5</v>
      </c>
      <c r="V51" s="96">
        <v>18</v>
      </c>
      <c r="W51" s="96">
        <v>11</v>
      </c>
      <c r="X51" s="96">
        <v>12</v>
      </c>
      <c r="Y51" s="117">
        <v>9</v>
      </c>
      <c r="Z51" s="117">
        <v>11</v>
      </c>
      <c r="AA51" s="117">
        <v>9</v>
      </c>
      <c r="AB51" s="117">
        <v>11</v>
      </c>
      <c r="AC51" s="46"/>
    </row>
    <row r="52" spans="1:39" ht="12.75" customHeight="1">
      <c r="A52" s="58">
        <v>1147</v>
      </c>
      <c r="B52" s="95" t="s">
        <v>85</v>
      </c>
      <c r="C52" s="96">
        <v>30</v>
      </c>
      <c r="D52" s="96">
        <v>32</v>
      </c>
      <c r="E52" s="96">
        <v>25</v>
      </c>
      <c r="F52" s="96">
        <v>35</v>
      </c>
      <c r="G52" s="96">
        <v>29</v>
      </c>
      <c r="H52" s="96">
        <v>33</v>
      </c>
      <c r="I52" s="96">
        <v>32</v>
      </c>
      <c r="J52" s="96">
        <v>27</v>
      </c>
      <c r="L52" s="96">
        <v>39</v>
      </c>
      <c r="M52" s="96">
        <v>43</v>
      </c>
      <c r="N52" s="96">
        <v>34</v>
      </c>
      <c r="O52" s="96">
        <v>28</v>
      </c>
      <c r="P52" s="96">
        <v>45</v>
      </c>
      <c r="Q52" s="96">
        <v>44</v>
      </c>
      <c r="R52" s="96">
        <v>37</v>
      </c>
      <c r="S52" s="96">
        <v>50</v>
      </c>
      <c r="T52" s="96">
        <v>82</v>
      </c>
      <c r="U52" s="96">
        <v>69</v>
      </c>
      <c r="V52" s="96">
        <v>75</v>
      </c>
      <c r="W52" s="96">
        <v>63</v>
      </c>
      <c r="X52" s="96">
        <v>60</v>
      </c>
      <c r="Y52" s="117">
        <v>58</v>
      </c>
      <c r="Z52" s="117">
        <v>59</v>
      </c>
      <c r="AA52" s="117">
        <v>51</v>
      </c>
      <c r="AB52" s="117">
        <v>41</v>
      </c>
      <c r="AC52" s="46"/>
    </row>
    <row r="53" spans="1:39" ht="12.75" customHeight="1">
      <c r="A53" s="58">
        <v>4467</v>
      </c>
      <c r="B53" s="95" t="s">
        <v>86</v>
      </c>
      <c r="C53" s="96">
        <v>26</v>
      </c>
      <c r="D53" s="96">
        <v>17</v>
      </c>
      <c r="E53" s="96">
        <v>9</v>
      </c>
      <c r="F53" s="96">
        <v>18</v>
      </c>
      <c r="G53" s="96">
        <v>22</v>
      </c>
      <c r="H53" s="96">
        <v>24</v>
      </c>
      <c r="I53" s="96">
        <v>23</v>
      </c>
      <c r="J53" s="96">
        <v>30</v>
      </c>
      <c r="L53" s="96">
        <v>14</v>
      </c>
      <c r="M53" s="96">
        <v>31</v>
      </c>
      <c r="N53" s="96">
        <v>17</v>
      </c>
      <c r="O53" s="96">
        <v>23</v>
      </c>
      <c r="P53" s="96">
        <v>13</v>
      </c>
      <c r="Q53" s="96">
        <v>29</v>
      </c>
      <c r="R53" s="96">
        <v>54</v>
      </c>
      <c r="S53" s="96">
        <v>46</v>
      </c>
      <c r="T53" s="96">
        <v>14</v>
      </c>
      <c r="U53" s="96">
        <v>47</v>
      </c>
      <c r="V53" s="96">
        <v>23</v>
      </c>
      <c r="W53" s="96">
        <v>38</v>
      </c>
      <c r="X53" s="96">
        <v>37</v>
      </c>
      <c r="Y53" s="117">
        <v>48</v>
      </c>
      <c r="Z53" s="117">
        <v>23</v>
      </c>
      <c r="AA53" s="117">
        <v>30</v>
      </c>
      <c r="AB53" s="117">
        <v>14</v>
      </c>
      <c r="AC53" s="46"/>
    </row>
    <row r="54" spans="1:39" ht="12.75" customHeight="1">
      <c r="A54" s="58">
        <v>55031</v>
      </c>
      <c r="B54" s="95" t="s">
        <v>87</v>
      </c>
      <c r="C54" s="96" t="s">
        <v>56</v>
      </c>
      <c r="D54" s="96" t="s">
        <v>56</v>
      </c>
      <c r="E54" s="96" t="s">
        <v>56</v>
      </c>
      <c r="F54" s="96" t="s">
        <v>56</v>
      </c>
      <c r="G54" s="96" t="s">
        <v>56</v>
      </c>
      <c r="H54" s="96" t="s">
        <v>56</v>
      </c>
      <c r="I54" s="96" t="s">
        <v>56</v>
      </c>
      <c r="J54" s="96" t="s">
        <v>56</v>
      </c>
      <c r="L54" s="96" t="s">
        <v>56</v>
      </c>
      <c r="M54" s="96" t="s">
        <v>56</v>
      </c>
      <c r="N54" s="96" t="s">
        <v>56</v>
      </c>
      <c r="O54" s="96" t="s">
        <v>56</v>
      </c>
      <c r="P54" s="96">
        <v>0</v>
      </c>
      <c r="Q54" s="96">
        <v>0</v>
      </c>
      <c r="R54" s="96">
        <v>3</v>
      </c>
      <c r="S54" s="96">
        <v>3</v>
      </c>
      <c r="T54" s="96">
        <v>4</v>
      </c>
      <c r="U54" s="96">
        <v>3</v>
      </c>
      <c r="V54" s="96">
        <v>4</v>
      </c>
      <c r="W54" s="96">
        <v>3</v>
      </c>
      <c r="X54" s="96">
        <v>4</v>
      </c>
      <c r="Y54" s="117">
        <v>0</v>
      </c>
      <c r="Z54" s="117">
        <v>2</v>
      </c>
      <c r="AA54" s="117">
        <v>5</v>
      </c>
      <c r="AB54" s="117">
        <v>1</v>
      </c>
      <c r="AC54" s="46"/>
    </row>
    <row r="55" spans="1:39" ht="12.75" customHeight="1">
      <c r="A55" s="58">
        <v>102086</v>
      </c>
      <c r="B55" s="95" t="s">
        <v>88</v>
      </c>
      <c r="C55" s="96" t="s">
        <v>56</v>
      </c>
      <c r="D55" s="96" t="s">
        <v>56</v>
      </c>
      <c r="E55" s="96" t="s">
        <v>56</v>
      </c>
      <c r="F55" s="96" t="s">
        <v>56</v>
      </c>
      <c r="G55" s="96" t="s">
        <v>56</v>
      </c>
      <c r="H55" s="96" t="s">
        <v>56</v>
      </c>
      <c r="I55" s="96" t="s">
        <v>56</v>
      </c>
      <c r="J55" s="96">
        <v>1</v>
      </c>
      <c r="L55" s="96">
        <v>6</v>
      </c>
      <c r="M55" s="96">
        <v>6</v>
      </c>
      <c r="N55" s="96">
        <v>3</v>
      </c>
      <c r="O55" s="96">
        <v>5</v>
      </c>
      <c r="P55" s="96">
        <v>12</v>
      </c>
      <c r="Q55" s="96">
        <v>12</v>
      </c>
      <c r="R55" s="96">
        <v>21</v>
      </c>
      <c r="S55" s="96">
        <v>48</v>
      </c>
      <c r="T55" s="96">
        <v>52</v>
      </c>
      <c r="U55" s="96">
        <v>59</v>
      </c>
      <c r="V55" s="96">
        <v>53</v>
      </c>
      <c r="W55" s="96">
        <v>39</v>
      </c>
      <c r="X55" s="96">
        <v>39</v>
      </c>
      <c r="Y55" s="117">
        <v>53</v>
      </c>
      <c r="Z55" s="117">
        <v>59</v>
      </c>
      <c r="AA55" s="117">
        <v>31</v>
      </c>
      <c r="AB55" s="117">
        <v>28</v>
      </c>
      <c r="AC55" s="46"/>
    </row>
    <row r="56" spans="1:39" ht="12.75" customHeight="1">
      <c r="A56" s="58">
        <v>1148</v>
      </c>
      <c r="B56" s="95" t="s">
        <v>89</v>
      </c>
      <c r="C56" s="96">
        <v>18</v>
      </c>
      <c r="D56" s="96">
        <v>18</v>
      </c>
      <c r="E56" s="96">
        <v>13</v>
      </c>
      <c r="F56" s="96">
        <v>12</v>
      </c>
      <c r="G56" s="96">
        <v>19</v>
      </c>
      <c r="H56" s="96">
        <v>11</v>
      </c>
      <c r="I56" s="96">
        <v>15</v>
      </c>
      <c r="J56" s="96">
        <v>24</v>
      </c>
      <c r="L56" s="96">
        <v>27</v>
      </c>
      <c r="M56" s="96">
        <v>16</v>
      </c>
      <c r="N56" s="96">
        <v>12</v>
      </c>
      <c r="O56" s="96">
        <v>22</v>
      </c>
      <c r="P56" s="96">
        <v>9</v>
      </c>
      <c r="Q56" s="96">
        <v>12</v>
      </c>
      <c r="R56" s="96">
        <v>33</v>
      </c>
      <c r="S56" s="96">
        <v>35</v>
      </c>
      <c r="T56" s="96">
        <v>25</v>
      </c>
      <c r="U56" s="96">
        <v>33</v>
      </c>
      <c r="V56" s="96">
        <v>22</v>
      </c>
      <c r="W56" s="96">
        <v>21</v>
      </c>
      <c r="X56" s="96">
        <v>16</v>
      </c>
      <c r="Y56" s="117">
        <v>11</v>
      </c>
      <c r="Z56" s="117">
        <v>7</v>
      </c>
      <c r="AA56" s="117">
        <v>21</v>
      </c>
      <c r="AB56" s="117">
        <v>12</v>
      </c>
      <c r="AC56" s="46"/>
    </row>
    <row r="57" spans="1:39" ht="12.75" customHeight="1">
      <c r="A57" s="58">
        <v>53864</v>
      </c>
      <c r="B57" s="95" t="s">
        <v>90</v>
      </c>
      <c r="C57" s="96" t="s">
        <v>56</v>
      </c>
      <c r="D57" s="96" t="s">
        <v>56</v>
      </c>
      <c r="E57" s="96">
        <v>5</v>
      </c>
      <c r="F57" s="96">
        <v>11</v>
      </c>
      <c r="G57" s="96">
        <v>13</v>
      </c>
      <c r="H57" s="96">
        <v>18</v>
      </c>
      <c r="I57" s="96">
        <v>15</v>
      </c>
      <c r="J57" s="96">
        <v>23</v>
      </c>
      <c r="L57" s="96">
        <v>16</v>
      </c>
      <c r="M57" s="96">
        <v>15</v>
      </c>
      <c r="N57" s="96">
        <v>12</v>
      </c>
      <c r="O57" s="96">
        <v>6</v>
      </c>
      <c r="P57" s="96">
        <v>4</v>
      </c>
      <c r="Q57" s="96">
        <v>3</v>
      </c>
      <c r="R57" s="96">
        <v>2</v>
      </c>
      <c r="S57" s="96">
        <v>2</v>
      </c>
      <c r="T57" s="96">
        <v>0</v>
      </c>
      <c r="U57" s="96">
        <v>0</v>
      </c>
      <c r="V57" s="96">
        <v>0</v>
      </c>
      <c r="W57" s="96">
        <v>1</v>
      </c>
      <c r="X57" s="96">
        <v>0</v>
      </c>
      <c r="Y57" s="117">
        <v>0</v>
      </c>
      <c r="Z57" s="117">
        <v>0</v>
      </c>
      <c r="AA57" s="117">
        <v>0</v>
      </c>
      <c r="AB57" s="117">
        <v>0</v>
      </c>
      <c r="AC57" s="46"/>
    </row>
    <row r="58" spans="1:39" ht="12.75" customHeight="1">
      <c r="A58" s="58">
        <v>11863</v>
      </c>
      <c r="B58" s="95" t="s">
        <v>91</v>
      </c>
      <c r="C58" s="96">
        <v>3</v>
      </c>
      <c r="D58" s="96">
        <v>8</v>
      </c>
      <c r="E58" s="96">
        <v>2</v>
      </c>
      <c r="F58" s="96">
        <v>7</v>
      </c>
      <c r="G58" s="96">
        <v>4</v>
      </c>
      <c r="H58" s="96">
        <v>10</v>
      </c>
      <c r="I58" s="96">
        <v>13</v>
      </c>
      <c r="J58" s="96">
        <v>5</v>
      </c>
      <c r="L58" s="96">
        <v>8</v>
      </c>
      <c r="M58" s="96">
        <v>6</v>
      </c>
      <c r="N58" s="96">
        <v>4</v>
      </c>
      <c r="O58" s="96">
        <v>4</v>
      </c>
      <c r="P58" s="96">
        <v>1</v>
      </c>
      <c r="Q58" s="96">
        <v>3</v>
      </c>
      <c r="R58" s="96">
        <v>2</v>
      </c>
      <c r="S58" s="96">
        <v>1</v>
      </c>
      <c r="T58" s="96">
        <v>0</v>
      </c>
      <c r="U58" s="96">
        <v>0</v>
      </c>
      <c r="V58" s="96">
        <v>0</v>
      </c>
      <c r="W58" s="96">
        <v>0</v>
      </c>
      <c r="X58" s="96">
        <v>0</v>
      </c>
      <c r="Y58" s="117">
        <v>0</v>
      </c>
      <c r="Z58" s="117">
        <v>1</v>
      </c>
      <c r="AA58" s="117">
        <v>0</v>
      </c>
      <c r="AB58" s="117">
        <v>0</v>
      </c>
      <c r="AC58" s="46"/>
    </row>
    <row r="59" spans="1:39" ht="12.75" customHeight="1">
      <c r="A59" s="58">
        <v>106133</v>
      </c>
      <c r="B59" s="95" t="s">
        <v>92</v>
      </c>
      <c r="C59" s="96"/>
      <c r="D59" s="96"/>
      <c r="E59" s="96"/>
      <c r="F59" s="96"/>
      <c r="G59" s="96"/>
      <c r="H59" s="96"/>
      <c r="I59" s="96"/>
      <c r="J59" s="96"/>
      <c r="L59" s="96"/>
      <c r="M59" s="96"/>
      <c r="N59" s="96"/>
      <c r="O59" s="96"/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117">
        <v>0</v>
      </c>
      <c r="Z59" s="117">
        <v>5</v>
      </c>
      <c r="AA59" s="117">
        <v>11</v>
      </c>
      <c r="AB59" s="117">
        <v>15</v>
      </c>
      <c r="AC59" s="46"/>
    </row>
    <row r="60" spans="1:39" ht="12.75" customHeight="1">
      <c r="B60" s="97" t="s">
        <v>93</v>
      </c>
      <c r="C60" s="118">
        <f>SUM(C51:C58)</f>
        <v>77</v>
      </c>
      <c r="D60" s="98">
        <f t="shared" ref="D60:O60" si="3">SUM(D51:D58)</f>
        <v>75</v>
      </c>
      <c r="E60" s="98">
        <f t="shared" si="3"/>
        <v>54</v>
      </c>
      <c r="F60" s="98">
        <f t="shared" si="3"/>
        <v>83</v>
      </c>
      <c r="G60" s="98">
        <f t="shared" si="3"/>
        <v>87</v>
      </c>
      <c r="H60" s="98">
        <f t="shared" si="3"/>
        <v>96</v>
      </c>
      <c r="I60" s="98">
        <f t="shared" si="3"/>
        <v>98</v>
      </c>
      <c r="J60" s="98">
        <f t="shared" si="3"/>
        <v>110</v>
      </c>
      <c r="L60" s="98">
        <f t="shared" si="3"/>
        <v>110</v>
      </c>
      <c r="M60" s="98">
        <f t="shared" si="3"/>
        <v>118</v>
      </c>
      <c r="N60" s="98">
        <f t="shared" si="3"/>
        <v>84</v>
      </c>
      <c r="O60" s="98">
        <f t="shared" si="3"/>
        <v>89</v>
      </c>
      <c r="P60" s="98">
        <v>85</v>
      </c>
      <c r="Q60" s="98">
        <v>105</v>
      </c>
      <c r="R60" s="98">
        <v>157</v>
      </c>
      <c r="S60" s="98">
        <v>190</v>
      </c>
      <c r="T60" s="98">
        <v>187</v>
      </c>
      <c r="U60" s="98">
        <v>216</v>
      </c>
      <c r="V60" s="98">
        <v>195</v>
      </c>
      <c r="W60" s="98">
        <v>176</v>
      </c>
      <c r="X60" s="98">
        <v>168</v>
      </c>
      <c r="Y60" s="98">
        <v>179</v>
      </c>
      <c r="Z60" s="98">
        <v>167</v>
      </c>
      <c r="AA60" s="124">
        <v>158</v>
      </c>
      <c r="AB60" s="124">
        <v>122</v>
      </c>
      <c r="AC60" s="46"/>
    </row>
    <row r="61" spans="1:39" ht="12.75" customHeight="1">
      <c r="B61" s="102"/>
      <c r="C61" s="46"/>
      <c r="D61" s="46"/>
      <c r="E61" s="46"/>
      <c r="F61" s="46"/>
      <c r="G61" s="46"/>
      <c r="H61" s="46"/>
      <c r="I61" s="46"/>
      <c r="J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60"/>
    </row>
    <row r="62" spans="1:39" ht="12.75" customHeight="1"/>
    <row r="63" spans="1:39" s="58" customFormat="1" ht="12.75" customHeight="1">
      <c r="B63" s="86" t="s">
        <v>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45"/>
      <c r="AD63" s="43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s="58" customFormat="1" ht="12.75" customHeight="1">
      <c r="B64" s="86" t="s">
        <v>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45"/>
      <c r="AD64" s="43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2:39" s="58" customFormat="1" ht="12.75" customHeight="1">
      <c r="B65" s="86" t="s">
        <v>94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45"/>
      <c r="AD65" s="43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2:39" s="58" customFormat="1" ht="12.75" customHeight="1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45"/>
      <c r="AD66" s="43"/>
      <c r="AE66" s="15"/>
      <c r="AF66" s="15"/>
      <c r="AG66" s="15"/>
      <c r="AH66" s="15"/>
      <c r="AI66" s="15"/>
      <c r="AJ66" s="15"/>
      <c r="AK66" s="15"/>
      <c r="AL66" s="15"/>
      <c r="AM66" s="15"/>
    </row>
  </sheetData>
  <mergeCells count="1">
    <mergeCell ref="B6:X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BP70"/>
  <sheetViews>
    <sheetView showZeros="0" topLeftCell="C1" zoomScale="90" zoomScaleNormal="90" workbookViewId="0">
      <selection activeCell="C1" sqref="C1"/>
    </sheetView>
  </sheetViews>
  <sheetFormatPr defaultColWidth="0" defaultRowHeight="0" customHeight="1" zeroHeight="1"/>
  <cols>
    <col min="1" max="1" width="4.42578125" style="58" hidden="1" customWidth="1"/>
    <col min="2" max="2" width="8" style="58" hidden="1" customWidth="1"/>
    <col min="3" max="3" width="51.7109375" style="16" customWidth="1"/>
    <col min="4" max="4" width="7.42578125" style="15" customWidth="1"/>
    <col min="5" max="5" width="6.42578125" style="15" hidden="1" customWidth="1"/>
    <col min="6" max="6" width="6" style="15" hidden="1" customWidth="1"/>
    <col min="7" max="7" width="6.42578125" style="15" hidden="1" customWidth="1"/>
    <col min="8" max="8" width="6" style="15" hidden="1" customWidth="1"/>
    <col min="9" max="9" width="6.42578125" style="15" hidden="1" customWidth="1"/>
    <col min="10" max="10" width="6" style="15" hidden="1" customWidth="1"/>
    <col min="11" max="11" width="6.42578125" style="15" hidden="1" customWidth="1"/>
    <col min="12" max="12" width="6" style="15" hidden="1" customWidth="1"/>
    <col min="13" max="13" width="3.85546875" style="15" hidden="1" customWidth="1"/>
    <col min="14" max="16" width="9.7109375" style="15" hidden="1" customWidth="1"/>
    <col min="17" max="24" width="9.7109375" style="15" customWidth="1"/>
    <col min="25" max="29" width="9.7109375" style="45" customWidth="1"/>
    <col min="30" max="30" width="11.42578125" style="63" customWidth="1"/>
    <col min="31" max="31" width="28.140625" style="43" customWidth="1"/>
    <col min="32" max="16384" width="11.42578125" style="15" hidden="1"/>
  </cols>
  <sheetData>
    <row r="1" spans="2:31" ht="12.75" customHeight="1"/>
    <row r="2" spans="2:31" ht="12.75" customHeight="1"/>
    <row r="3" spans="2:31" ht="12.75" customHeight="1"/>
    <row r="4" spans="2:31" ht="12.75" customHeight="1"/>
    <row r="5" spans="2:31" s="44" customFormat="1" ht="12.75">
      <c r="Y5" s="59"/>
      <c r="Z5" s="59"/>
      <c r="AA5" s="59"/>
      <c r="AB5" s="59"/>
      <c r="AC5" s="59"/>
      <c r="AD5" s="59"/>
      <c r="AE5" s="43"/>
    </row>
    <row r="6" spans="2:31" ht="18.75">
      <c r="C6" s="132" t="s">
        <v>95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23"/>
      <c r="AA6" s="123"/>
      <c r="AB6" s="123"/>
      <c r="AC6" s="123"/>
    </row>
    <row r="7" spans="2:31" ht="24.75" customHeight="1">
      <c r="B7" s="58" t="s">
        <v>44</v>
      </c>
      <c r="C7" s="94"/>
      <c r="D7" s="122" t="s">
        <v>4</v>
      </c>
      <c r="E7" s="94" t="s">
        <v>5</v>
      </c>
      <c r="F7" s="94" t="s">
        <v>6</v>
      </c>
      <c r="G7" s="94" t="s">
        <v>7</v>
      </c>
      <c r="H7" s="94" t="s">
        <v>8</v>
      </c>
      <c r="I7" s="94" t="s">
        <v>9</v>
      </c>
      <c r="J7" s="94" t="s">
        <v>10</v>
      </c>
      <c r="K7" s="94" t="s">
        <v>11</v>
      </c>
      <c r="L7" s="94" t="s">
        <v>12</v>
      </c>
      <c r="M7" s="46"/>
      <c r="N7" s="94" t="s">
        <v>13</v>
      </c>
      <c r="O7" s="94" t="s">
        <v>14</v>
      </c>
      <c r="P7" s="94" t="s">
        <v>15</v>
      </c>
      <c r="Q7" s="94" t="s">
        <v>16</v>
      </c>
      <c r="R7" s="94" t="s">
        <v>17</v>
      </c>
      <c r="S7" s="94" t="s">
        <v>18</v>
      </c>
      <c r="T7" s="94" t="s">
        <v>19</v>
      </c>
      <c r="U7" s="94" t="s">
        <v>20</v>
      </c>
      <c r="V7" s="94" t="s">
        <v>21</v>
      </c>
      <c r="W7" s="94" t="s">
        <v>22</v>
      </c>
      <c r="X7" s="94" t="s">
        <v>23</v>
      </c>
      <c r="Y7" s="94" t="s">
        <v>24</v>
      </c>
      <c r="Z7" s="94" t="s">
        <v>25</v>
      </c>
      <c r="AA7" s="94" t="s">
        <v>26</v>
      </c>
      <c r="AB7" s="116" t="s">
        <v>27</v>
      </c>
      <c r="AC7" s="116" t="s">
        <v>28</v>
      </c>
    </row>
    <row r="8" spans="2:31" ht="15" hidden="1" customHeight="1">
      <c r="B8" s="58">
        <v>1164</v>
      </c>
      <c r="C8" s="95" t="s">
        <v>96</v>
      </c>
      <c r="D8" s="99">
        <v>6</v>
      </c>
      <c r="E8" s="99">
        <v>7</v>
      </c>
      <c r="F8" s="99" t="s">
        <v>56</v>
      </c>
      <c r="G8" s="99">
        <v>1</v>
      </c>
      <c r="H8" s="99">
        <v>2</v>
      </c>
      <c r="I8" s="99">
        <v>1</v>
      </c>
      <c r="J8" s="99">
        <v>1</v>
      </c>
      <c r="K8" s="99" t="s">
        <v>56</v>
      </c>
      <c r="L8" s="99" t="s">
        <v>56</v>
      </c>
      <c r="M8" s="46"/>
      <c r="N8" s="99" t="s">
        <v>56</v>
      </c>
      <c r="O8" s="99" t="s">
        <v>56</v>
      </c>
      <c r="P8" s="99" t="s">
        <v>56</v>
      </c>
      <c r="Q8" s="99" t="s">
        <v>56</v>
      </c>
      <c r="R8" s="99" t="s">
        <v>56</v>
      </c>
      <c r="S8" s="99" t="s">
        <v>56</v>
      </c>
      <c r="T8" s="99" t="s">
        <v>56</v>
      </c>
      <c r="U8" s="99" t="s">
        <v>56</v>
      </c>
      <c r="V8" s="99" t="s">
        <v>56</v>
      </c>
      <c r="W8" s="99" t="s">
        <v>56</v>
      </c>
      <c r="X8" s="99" t="s">
        <v>56</v>
      </c>
      <c r="Y8" s="99" t="s">
        <v>56</v>
      </c>
      <c r="Z8" s="99"/>
      <c r="AA8" s="99">
        <v>1</v>
      </c>
      <c r="AB8" s="1"/>
      <c r="AC8" s="1"/>
    </row>
    <row r="9" spans="2:31" ht="24" hidden="1" customHeight="1">
      <c r="B9" s="58">
        <v>9007</v>
      </c>
      <c r="C9" s="95" t="s">
        <v>61</v>
      </c>
      <c r="D9" s="99">
        <v>6</v>
      </c>
      <c r="E9" s="99">
        <v>2</v>
      </c>
      <c r="F9" s="99">
        <v>1</v>
      </c>
      <c r="G9" s="99">
        <v>4</v>
      </c>
      <c r="H9" s="99">
        <v>8</v>
      </c>
      <c r="I9" s="99">
        <v>4</v>
      </c>
      <c r="J9" s="99">
        <v>5</v>
      </c>
      <c r="K9" s="99">
        <v>1</v>
      </c>
      <c r="L9" s="99">
        <v>4</v>
      </c>
      <c r="M9" s="46"/>
      <c r="N9" s="99">
        <v>3</v>
      </c>
      <c r="O9" s="99">
        <v>1</v>
      </c>
      <c r="P9" s="99">
        <v>1</v>
      </c>
      <c r="Q9" s="99">
        <v>2</v>
      </c>
      <c r="R9" s="99" t="s">
        <v>56</v>
      </c>
      <c r="S9" s="99" t="s">
        <v>56</v>
      </c>
      <c r="T9" s="99" t="s">
        <v>56</v>
      </c>
      <c r="U9" s="99" t="s">
        <v>56</v>
      </c>
      <c r="V9" s="99" t="s">
        <v>56</v>
      </c>
      <c r="W9" s="99" t="s">
        <v>56</v>
      </c>
      <c r="X9" s="99" t="s">
        <v>56</v>
      </c>
      <c r="Y9" s="99" t="s">
        <v>56</v>
      </c>
      <c r="Z9" s="99"/>
      <c r="AA9" s="99"/>
      <c r="AB9" s="1"/>
      <c r="AC9" s="1"/>
    </row>
    <row r="10" spans="2:31" ht="12" hidden="1" customHeight="1">
      <c r="B10" s="58">
        <v>15695</v>
      </c>
      <c r="C10" s="95" t="s">
        <v>97</v>
      </c>
      <c r="D10" s="99">
        <v>4</v>
      </c>
      <c r="E10" s="99">
        <v>3</v>
      </c>
      <c r="F10" s="99">
        <v>5</v>
      </c>
      <c r="G10" s="99">
        <v>14</v>
      </c>
      <c r="H10" s="99">
        <v>5</v>
      </c>
      <c r="I10" s="99">
        <v>3</v>
      </c>
      <c r="J10" s="99">
        <v>7</v>
      </c>
      <c r="K10" s="99">
        <v>3</v>
      </c>
      <c r="L10" s="99">
        <v>16</v>
      </c>
      <c r="M10" s="46"/>
      <c r="N10" s="99">
        <v>9</v>
      </c>
      <c r="O10" s="99" t="s">
        <v>56</v>
      </c>
      <c r="P10" s="99" t="s">
        <v>56</v>
      </c>
      <c r="Q10" s="99" t="s">
        <v>56</v>
      </c>
      <c r="R10" s="99" t="s">
        <v>56</v>
      </c>
      <c r="S10" s="99" t="s">
        <v>56</v>
      </c>
      <c r="T10" s="99" t="s">
        <v>56</v>
      </c>
      <c r="U10" s="99" t="s">
        <v>56</v>
      </c>
      <c r="V10" s="99" t="s">
        <v>56</v>
      </c>
      <c r="W10" s="99" t="s">
        <v>56</v>
      </c>
      <c r="X10" s="99" t="s">
        <v>56</v>
      </c>
      <c r="Y10" s="99" t="s">
        <v>56</v>
      </c>
      <c r="Z10" s="99"/>
      <c r="AA10" s="99"/>
      <c r="AB10" s="1"/>
      <c r="AC10" s="1"/>
    </row>
    <row r="11" spans="2:31" ht="15">
      <c r="B11" s="58">
        <v>1166</v>
      </c>
      <c r="C11" s="95" t="s">
        <v>46</v>
      </c>
      <c r="D11" s="99">
        <v>28</v>
      </c>
      <c r="E11" s="99">
        <v>3</v>
      </c>
      <c r="F11" s="99">
        <v>13</v>
      </c>
      <c r="G11" s="99">
        <v>4</v>
      </c>
      <c r="H11" s="99">
        <v>12</v>
      </c>
      <c r="I11" s="99">
        <v>10</v>
      </c>
      <c r="J11" s="99">
        <v>12</v>
      </c>
      <c r="K11" s="99">
        <v>11</v>
      </c>
      <c r="L11" s="99">
        <v>6</v>
      </c>
      <c r="M11" s="46"/>
      <c r="N11" s="99">
        <v>6</v>
      </c>
      <c r="O11" s="99">
        <v>8</v>
      </c>
      <c r="P11" s="99">
        <v>4</v>
      </c>
      <c r="Q11" s="99">
        <v>5</v>
      </c>
      <c r="R11" s="99">
        <v>19</v>
      </c>
      <c r="S11" s="99">
        <v>10</v>
      </c>
      <c r="T11" s="99">
        <v>8</v>
      </c>
      <c r="U11" s="99">
        <v>10</v>
      </c>
      <c r="V11" s="99">
        <v>17</v>
      </c>
      <c r="W11" s="99">
        <v>6</v>
      </c>
      <c r="X11" s="99">
        <v>19</v>
      </c>
      <c r="Y11" s="99">
        <v>25</v>
      </c>
      <c r="Z11" s="99">
        <v>12</v>
      </c>
      <c r="AA11" s="99">
        <v>19</v>
      </c>
      <c r="AB11" s="1">
        <v>10</v>
      </c>
      <c r="AC11" s="1">
        <v>5</v>
      </c>
    </row>
    <row r="12" spans="2:31" ht="15">
      <c r="B12" s="58">
        <v>52357</v>
      </c>
      <c r="C12" s="95" t="s">
        <v>64</v>
      </c>
      <c r="D12" s="99">
        <v>8</v>
      </c>
      <c r="E12" s="99">
        <v>13</v>
      </c>
      <c r="F12" s="99">
        <v>11</v>
      </c>
      <c r="G12" s="99">
        <v>17</v>
      </c>
      <c r="H12" s="99">
        <v>13</v>
      </c>
      <c r="I12" s="99">
        <v>14</v>
      </c>
      <c r="J12" s="99">
        <v>9</v>
      </c>
      <c r="K12" s="99">
        <v>18</v>
      </c>
      <c r="L12" s="99">
        <v>17</v>
      </c>
      <c r="M12" s="46"/>
      <c r="N12" s="99">
        <v>11</v>
      </c>
      <c r="O12" s="99">
        <v>4</v>
      </c>
      <c r="P12" s="99">
        <v>1</v>
      </c>
      <c r="Q12" s="99"/>
      <c r="R12" s="99">
        <v>2</v>
      </c>
      <c r="S12" s="99"/>
      <c r="T12" s="99"/>
      <c r="U12" s="99"/>
      <c r="V12" s="99"/>
      <c r="W12" s="99"/>
      <c r="X12" s="99"/>
      <c r="Y12" s="99"/>
      <c r="Z12" s="99"/>
      <c r="AA12" s="99"/>
      <c r="AB12" s="1"/>
      <c r="AC12" s="1">
        <v>1</v>
      </c>
    </row>
    <row r="13" spans="2:31" ht="12.75" customHeight="1">
      <c r="B13" s="58">
        <v>2618</v>
      </c>
      <c r="C13" s="95" t="s">
        <v>98</v>
      </c>
      <c r="D13" s="99">
        <v>14</v>
      </c>
      <c r="E13" s="99">
        <v>12</v>
      </c>
      <c r="F13" s="99">
        <v>13</v>
      </c>
      <c r="G13" s="99">
        <v>23</v>
      </c>
      <c r="H13" s="99">
        <v>16</v>
      </c>
      <c r="I13" s="99">
        <v>25</v>
      </c>
      <c r="J13" s="99">
        <v>19</v>
      </c>
      <c r="K13" s="99">
        <v>10</v>
      </c>
      <c r="L13" s="99">
        <v>21</v>
      </c>
      <c r="M13" s="46"/>
      <c r="N13" s="99">
        <v>12</v>
      </c>
      <c r="O13" s="99">
        <v>25</v>
      </c>
      <c r="P13" s="99">
        <v>13</v>
      </c>
      <c r="Q13" s="99">
        <v>21</v>
      </c>
      <c r="R13" s="99">
        <v>12</v>
      </c>
      <c r="S13" s="99">
        <v>9</v>
      </c>
      <c r="T13" s="99">
        <v>9</v>
      </c>
      <c r="U13" s="99">
        <v>4</v>
      </c>
      <c r="V13" s="99">
        <v>12</v>
      </c>
      <c r="W13" s="99">
        <v>12</v>
      </c>
      <c r="X13" s="99">
        <v>7</v>
      </c>
      <c r="Y13" s="99">
        <v>5</v>
      </c>
      <c r="Z13" s="99">
        <v>4</v>
      </c>
      <c r="AA13" s="99">
        <v>8</v>
      </c>
      <c r="AB13" s="1">
        <v>9</v>
      </c>
      <c r="AC13" s="1">
        <v>7</v>
      </c>
    </row>
    <row r="14" spans="2:31" ht="15">
      <c r="B14" s="58">
        <v>343</v>
      </c>
      <c r="C14" s="95" t="s">
        <v>48</v>
      </c>
      <c r="D14" s="99">
        <v>11</v>
      </c>
      <c r="E14" s="99">
        <v>8</v>
      </c>
      <c r="F14" s="99">
        <v>18</v>
      </c>
      <c r="G14" s="99">
        <v>15</v>
      </c>
      <c r="H14" s="99">
        <v>10</v>
      </c>
      <c r="I14" s="99">
        <v>11</v>
      </c>
      <c r="J14" s="99">
        <v>12</v>
      </c>
      <c r="K14" s="99">
        <v>8</v>
      </c>
      <c r="L14" s="99">
        <v>16</v>
      </c>
      <c r="M14" s="46"/>
      <c r="N14" s="99">
        <v>8</v>
      </c>
      <c r="O14" s="99">
        <v>4</v>
      </c>
      <c r="P14" s="99">
        <v>6</v>
      </c>
      <c r="Q14" s="99">
        <v>12</v>
      </c>
      <c r="R14" s="99">
        <v>12</v>
      </c>
      <c r="S14" s="99">
        <v>6</v>
      </c>
      <c r="T14" s="99">
        <v>9</v>
      </c>
      <c r="U14" s="99">
        <v>9</v>
      </c>
      <c r="V14" s="99">
        <v>6</v>
      </c>
      <c r="W14" s="99">
        <v>8</v>
      </c>
      <c r="X14" s="99">
        <v>4</v>
      </c>
      <c r="Y14" s="99">
        <v>12</v>
      </c>
      <c r="Z14" s="99">
        <v>4</v>
      </c>
      <c r="AA14" s="99">
        <v>4</v>
      </c>
      <c r="AB14" s="1">
        <v>3</v>
      </c>
      <c r="AC14" s="1">
        <v>6</v>
      </c>
    </row>
    <row r="15" spans="2:31" ht="15" hidden="1">
      <c r="B15" s="58">
        <v>52307</v>
      </c>
      <c r="C15" s="95" t="s">
        <v>68</v>
      </c>
      <c r="D15" s="99">
        <v>1</v>
      </c>
      <c r="E15" s="99" t="s">
        <v>56</v>
      </c>
      <c r="F15" s="99">
        <v>1</v>
      </c>
      <c r="G15" s="99">
        <v>1</v>
      </c>
      <c r="H15" s="99" t="s">
        <v>56</v>
      </c>
      <c r="I15" s="99" t="s">
        <v>56</v>
      </c>
      <c r="J15" s="99" t="s">
        <v>56</v>
      </c>
      <c r="K15" s="99" t="s">
        <v>56</v>
      </c>
      <c r="L15" s="99" t="s">
        <v>56</v>
      </c>
      <c r="M15" s="46"/>
      <c r="N15" s="99" t="s">
        <v>56</v>
      </c>
      <c r="O15" s="99" t="s">
        <v>56</v>
      </c>
      <c r="P15" s="99" t="s">
        <v>56</v>
      </c>
      <c r="Q15" s="99"/>
      <c r="R15" s="99" t="s">
        <v>56</v>
      </c>
      <c r="S15" s="99" t="s">
        <v>56</v>
      </c>
      <c r="T15" s="99" t="s">
        <v>56</v>
      </c>
      <c r="U15" s="99" t="s">
        <v>56</v>
      </c>
      <c r="V15" s="99" t="s">
        <v>56</v>
      </c>
      <c r="W15" s="99" t="s">
        <v>56</v>
      </c>
      <c r="X15" s="99" t="s">
        <v>56</v>
      </c>
      <c r="Y15" s="99" t="s">
        <v>56</v>
      </c>
      <c r="Z15" s="99"/>
      <c r="AA15" s="99"/>
      <c r="AB15" s="1"/>
      <c r="AC15" s="1"/>
    </row>
    <row r="16" spans="2:31" ht="15">
      <c r="B16" s="58">
        <v>52519</v>
      </c>
      <c r="C16" s="95" t="s">
        <v>53</v>
      </c>
      <c r="D16" s="99">
        <v>6</v>
      </c>
      <c r="E16" s="99">
        <v>5</v>
      </c>
      <c r="F16" s="99">
        <v>2</v>
      </c>
      <c r="G16" s="99">
        <v>6</v>
      </c>
      <c r="H16" s="99">
        <v>14</v>
      </c>
      <c r="I16" s="99">
        <v>10</v>
      </c>
      <c r="J16" s="99">
        <v>10</v>
      </c>
      <c r="K16" s="99">
        <v>5</v>
      </c>
      <c r="L16" s="99">
        <v>12</v>
      </c>
      <c r="M16" s="46"/>
      <c r="N16" s="99">
        <v>2</v>
      </c>
      <c r="O16" s="99">
        <v>10</v>
      </c>
      <c r="P16" s="99">
        <v>5</v>
      </c>
      <c r="Q16" s="99">
        <v>6</v>
      </c>
      <c r="R16" s="99">
        <v>3</v>
      </c>
      <c r="S16" s="99">
        <v>3</v>
      </c>
      <c r="T16" s="99">
        <v>2</v>
      </c>
      <c r="U16" s="99">
        <v>4</v>
      </c>
      <c r="V16" s="99">
        <v>1</v>
      </c>
      <c r="W16" s="99">
        <v>1</v>
      </c>
      <c r="X16" s="99">
        <v>3</v>
      </c>
      <c r="Y16" s="99">
        <v>2</v>
      </c>
      <c r="Z16" s="99">
        <v>4</v>
      </c>
      <c r="AA16" s="99">
        <v>4</v>
      </c>
      <c r="AB16" s="1">
        <v>4</v>
      </c>
      <c r="AC16" s="1">
        <v>4</v>
      </c>
    </row>
    <row r="17" spans="2:29" ht="15" hidden="1" customHeight="1">
      <c r="B17" s="58">
        <v>52312</v>
      </c>
      <c r="C17" s="95" t="s">
        <v>89</v>
      </c>
      <c r="D17" s="99" t="s">
        <v>56</v>
      </c>
      <c r="E17" s="99"/>
      <c r="F17" s="99">
        <v>2</v>
      </c>
      <c r="G17" s="99">
        <v>2</v>
      </c>
      <c r="H17" s="99">
        <v>5</v>
      </c>
      <c r="I17" s="99">
        <v>7</v>
      </c>
      <c r="J17" s="99">
        <v>2</v>
      </c>
      <c r="K17" s="99">
        <v>1</v>
      </c>
      <c r="L17" s="99">
        <v>1</v>
      </c>
      <c r="M17" s="46"/>
      <c r="N17" s="99" t="s">
        <v>56</v>
      </c>
      <c r="O17" s="99" t="s">
        <v>56</v>
      </c>
      <c r="P17" s="99" t="s">
        <v>56</v>
      </c>
      <c r="Q17" s="99" t="s">
        <v>56</v>
      </c>
      <c r="R17" s="99" t="s">
        <v>56</v>
      </c>
      <c r="S17" s="99" t="s">
        <v>56</v>
      </c>
      <c r="T17" s="99" t="s">
        <v>56</v>
      </c>
      <c r="U17" s="99" t="s">
        <v>56</v>
      </c>
      <c r="V17" s="99" t="s">
        <v>56</v>
      </c>
      <c r="W17" s="99" t="s">
        <v>56</v>
      </c>
      <c r="X17" s="99" t="s">
        <v>56</v>
      </c>
      <c r="Y17" s="99" t="s">
        <v>56</v>
      </c>
      <c r="Z17" s="99"/>
      <c r="AA17" s="99"/>
      <c r="AB17" s="1"/>
      <c r="AC17" s="1"/>
    </row>
    <row r="18" spans="2:29" ht="15" hidden="1" customHeight="1">
      <c r="B18" s="58">
        <v>1162</v>
      </c>
      <c r="C18" s="95" t="s">
        <v>99</v>
      </c>
      <c r="D18" s="99">
        <v>4</v>
      </c>
      <c r="E18" s="99">
        <v>9</v>
      </c>
      <c r="F18" s="99">
        <v>6</v>
      </c>
      <c r="G18" s="99">
        <v>7</v>
      </c>
      <c r="H18" s="99">
        <v>6</v>
      </c>
      <c r="I18" s="99">
        <v>3</v>
      </c>
      <c r="J18" s="99">
        <v>3</v>
      </c>
      <c r="K18" s="99">
        <v>4</v>
      </c>
      <c r="L18" s="99">
        <v>9</v>
      </c>
      <c r="M18" s="46"/>
      <c r="N18" s="99">
        <v>3</v>
      </c>
      <c r="O18" s="99">
        <v>2</v>
      </c>
      <c r="P18" s="99">
        <v>1</v>
      </c>
      <c r="Q18" s="99" t="s">
        <v>56</v>
      </c>
      <c r="R18" s="99">
        <v>1</v>
      </c>
      <c r="S18" s="99" t="s">
        <v>56</v>
      </c>
      <c r="T18" s="99" t="s">
        <v>56</v>
      </c>
      <c r="U18" s="99" t="s">
        <v>56</v>
      </c>
      <c r="V18" s="99" t="s">
        <v>56</v>
      </c>
      <c r="W18" s="99" t="s">
        <v>56</v>
      </c>
      <c r="X18" s="99" t="s">
        <v>56</v>
      </c>
      <c r="Y18" s="99" t="s">
        <v>56</v>
      </c>
      <c r="Z18" s="99"/>
      <c r="AA18" s="99"/>
      <c r="AB18" s="1"/>
      <c r="AC18" s="1"/>
    </row>
    <row r="19" spans="2:29" ht="15" customHeight="1">
      <c r="B19" s="58">
        <v>14877</v>
      </c>
      <c r="C19" s="95" t="s">
        <v>100</v>
      </c>
      <c r="D19" s="99">
        <v>16</v>
      </c>
      <c r="E19" s="99">
        <v>18</v>
      </c>
      <c r="F19" s="99">
        <v>8</v>
      </c>
      <c r="G19" s="99">
        <v>22</v>
      </c>
      <c r="H19" s="99">
        <v>17</v>
      </c>
      <c r="I19" s="99">
        <v>20</v>
      </c>
      <c r="J19" s="99">
        <v>12</v>
      </c>
      <c r="K19" s="99">
        <v>4</v>
      </c>
      <c r="L19" s="99">
        <v>17</v>
      </c>
      <c r="M19" s="46"/>
      <c r="N19" s="99">
        <v>7</v>
      </c>
      <c r="O19" s="99">
        <v>10</v>
      </c>
      <c r="P19" s="99">
        <v>4</v>
      </c>
      <c r="Q19" s="99">
        <v>13</v>
      </c>
      <c r="R19" s="99">
        <v>10</v>
      </c>
      <c r="S19" s="99">
        <v>8</v>
      </c>
      <c r="T19" s="99">
        <v>3</v>
      </c>
      <c r="U19" s="99">
        <v>6</v>
      </c>
      <c r="V19" s="99">
        <v>4</v>
      </c>
      <c r="W19" s="99">
        <v>5</v>
      </c>
      <c r="X19" s="99">
        <v>0</v>
      </c>
      <c r="Y19" s="99">
        <v>3</v>
      </c>
      <c r="Z19" s="99">
        <v>2</v>
      </c>
      <c r="AA19" s="99">
        <v>1</v>
      </c>
      <c r="AB19" s="1">
        <v>2</v>
      </c>
      <c r="AC19" s="1"/>
    </row>
    <row r="20" spans="2:29" ht="15" hidden="1">
      <c r="B20" s="58">
        <v>14878</v>
      </c>
      <c r="C20" s="95" t="s">
        <v>101</v>
      </c>
      <c r="D20" s="99">
        <v>2</v>
      </c>
      <c r="E20" s="99">
        <v>7</v>
      </c>
      <c r="F20" s="99">
        <v>6</v>
      </c>
      <c r="G20" s="99">
        <v>10</v>
      </c>
      <c r="H20" s="99">
        <v>9</v>
      </c>
      <c r="I20" s="99">
        <v>3</v>
      </c>
      <c r="J20" s="99">
        <v>5</v>
      </c>
      <c r="K20" s="99">
        <v>4</v>
      </c>
      <c r="L20" s="99">
        <v>6</v>
      </c>
      <c r="M20" s="46"/>
      <c r="N20" s="99">
        <v>1</v>
      </c>
      <c r="O20" s="99"/>
      <c r="P20" s="99">
        <v>1</v>
      </c>
      <c r="Q20" s="99">
        <v>2</v>
      </c>
      <c r="R20" s="99" t="s">
        <v>56</v>
      </c>
      <c r="S20" s="99">
        <v>1</v>
      </c>
      <c r="T20" s="99" t="s">
        <v>56</v>
      </c>
      <c r="U20" s="99" t="s">
        <v>56</v>
      </c>
      <c r="V20" s="99" t="s">
        <v>56</v>
      </c>
      <c r="W20" s="99" t="s">
        <v>56</v>
      </c>
      <c r="X20" s="99" t="s">
        <v>56</v>
      </c>
      <c r="Y20" s="99" t="s">
        <v>56</v>
      </c>
      <c r="Z20" s="99"/>
      <c r="AA20" s="99"/>
      <c r="AB20" s="1"/>
      <c r="AC20" s="1"/>
    </row>
    <row r="21" spans="2:29" ht="15">
      <c r="C21" s="97" t="s">
        <v>38</v>
      </c>
      <c r="D21" s="118">
        <f t="shared" ref="D21:R21" si="0">SUM(D8:D20)</f>
        <v>106</v>
      </c>
      <c r="E21" s="98">
        <f t="shared" si="0"/>
        <v>87</v>
      </c>
      <c r="F21" s="98">
        <f t="shared" si="0"/>
        <v>86</v>
      </c>
      <c r="G21" s="98">
        <f t="shared" si="0"/>
        <v>126</v>
      </c>
      <c r="H21" s="98">
        <f t="shared" si="0"/>
        <v>117</v>
      </c>
      <c r="I21" s="98">
        <f t="shared" si="0"/>
        <v>111</v>
      </c>
      <c r="J21" s="98">
        <f t="shared" si="0"/>
        <v>97</v>
      </c>
      <c r="K21" s="98">
        <f t="shared" si="0"/>
        <v>69</v>
      </c>
      <c r="L21" s="98">
        <f t="shared" si="0"/>
        <v>125</v>
      </c>
      <c r="M21" s="46"/>
      <c r="N21" s="98">
        <f t="shared" si="0"/>
        <v>62</v>
      </c>
      <c r="O21" s="98">
        <f t="shared" si="0"/>
        <v>64</v>
      </c>
      <c r="P21" s="98">
        <f t="shared" si="0"/>
        <v>36</v>
      </c>
      <c r="Q21" s="98">
        <f t="shared" si="0"/>
        <v>61</v>
      </c>
      <c r="R21" s="98">
        <f t="shared" si="0"/>
        <v>59</v>
      </c>
      <c r="S21" s="98">
        <f t="shared" ref="S21:X21" si="1">SUM(S8:S20)</f>
        <v>37</v>
      </c>
      <c r="T21" s="98">
        <f t="shared" si="1"/>
        <v>31</v>
      </c>
      <c r="U21" s="98">
        <f t="shared" si="1"/>
        <v>33</v>
      </c>
      <c r="V21" s="98">
        <f t="shared" si="1"/>
        <v>40</v>
      </c>
      <c r="W21" s="98">
        <f t="shared" si="1"/>
        <v>32</v>
      </c>
      <c r="X21" s="98">
        <f t="shared" si="1"/>
        <v>33</v>
      </c>
      <c r="Y21" s="98">
        <f t="shared" ref="Y21:AC21" si="2">SUM(Y8:Y20)</f>
        <v>47</v>
      </c>
      <c r="Z21" s="98">
        <f t="shared" si="2"/>
        <v>26</v>
      </c>
      <c r="AA21" s="98">
        <f t="shared" si="2"/>
        <v>37</v>
      </c>
      <c r="AB21" s="98">
        <f t="shared" si="2"/>
        <v>28</v>
      </c>
      <c r="AC21" s="98">
        <f t="shared" si="2"/>
        <v>23</v>
      </c>
    </row>
    <row r="22" spans="2:29" ht="15">
      <c r="C22" s="102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62"/>
      <c r="Z22" s="62"/>
      <c r="AA22" s="62"/>
      <c r="AB22" s="62"/>
      <c r="AC22" s="62"/>
    </row>
    <row r="23" spans="2:29" ht="12.75" customHeight="1">
      <c r="C23" s="61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60"/>
      <c r="Z23" s="60"/>
      <c r="AA23" s="60"/>
      <c r="AB23" s="60"/>
      <c r="AC23" s="60"/>
    </row>
    <row r="24" spans="2:29" ht="12.75" customHeight="1">
      <c r="Y24" s="60"/>
      <c r="Z24" s="60"/>
      <c r="AA24" s="60"/>
      <c r="AB24" s="60"/>
      <c r="AC24" s="60"/>
    </row>
    <row r="25" spans="2:29" ht="12.75" customHeight="1"/>
    <row r="26" spans="2:29" ht="12.75" customHeight="1"/>
    <row r="27" spans="2:29" ht="12.75" customHeight="1"/>
    <row r="28" spans="2:29" ht="12.75" customHeight="1"/>
    <row r="29" spans="2:29" ht="12.75" customHeight="1"/>
    <row r="30" spans="2:29" ht="12.75" customHeight="1"/>
    <row r="31" spans="2:29" ht="12.75" customHeight="1"/>
    <row r="32" spans="2:29" ht="12.75" customHeight="1"/>
    <row r="33" spans="3:68" ht="12.75" customHeight="1"/>
    <row r="34" spans="3:68" ht="12.75" customHeight="1">
      <c r="C34" s="86" t="s">
        <v>0</v>
      </c>
    </row>
    <row r="35" spans="3:68" s="58" customFormat="1" ht="12.75" customHeight="1">
      <c r="C35" s="86" t="s">
        <v>1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5"/>
      <c r="Z35" s="45"/>
      <c r="AA35" s="45"/>
      <c r="AB35" s="45"/>
      <c r="AC35" s="45"/>
      <c r="AD35" s="62"/>
      <c r="AE35" s="43"/>
      <c r="AF35" s="15"/>
      <c r="AG35" s="15"/>
      <c r="AH35" s="15"/>
      <c r="AI35" s="15"/>
      <c r="AJ35" s="15"/>
      <c r="AK35" s="15"/>
      <c r="AL35" s="15"/>
      <c r="AM35" s="15"/>
    </row>
    <row r="36" spans="3:68" s="58" customFormat="1" ht="12.75" customHeight="1">
      <c r="C36" s="86" t="s">
        <v>102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45"/>
      <c r="Z36" s="45"/>
      <c r="AA36" s="45"/>
      <c r="AB36" s="45"/>
      <c r="AC36" s="45"/>
      <c r="AD36" s="62"/>
      <c r="AE36" s="43"/>
      <c r="AF36" s="15"/>
      <c r="AG36" s="15"/>
      <c r="AH36" s="15"/>
      <c r="AI36" s="15"/>
      <c r="AJ36" s="15"/>
      <c r="AK36" s="15"/>
      <c r="AL36" s="15"/>
      <c r="AM36" s="15"/>
    </row>
    <row r="37" spans="3:68" s="58" customFormat="1" ht="12.75" customHeight="1"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45"/>
      <c r="Z37" s="45"/>
      <c r="AA37" s="45"/>
      <c r="AB37" s="45"/>
      <c r="AC37" s="45"/>
      <c r="AD37" s="62"/>
      <c r="AE37" s="43"/>
      <c r="AF37" s="15"/>
      <c r="AG37" s="15"/>
      <c r="AH37" s="15"/>
      <c r="AI37" s="15"/>
      <c r="AJ37" s="15"/>
      <c r="AK37" s="15"/>
      <c r="AL37" s="15"/>
      <c r="AM37" s="15"/>
    </row>
    <row r="46" spans="3:68" s="58" customFormat="1" ht="0" hidden="1" customHeight="1"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45"/>
      <c r="Z46" s="45"/>
      <c r="AA46" s="45"/>
      <c r="AB46" s="45"/>
      <c r="AC46" s="45"/>
      <c r="AD46" s="62"/>
      <c r="AE46" s="43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3:68" s="58" customFormat="1" ht="0" hidden="1" customHeight="1">
      <c r="C47" s="1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45"/>
      <c r="Z47" s="45"/>
      <c r="AA47" s="45"/>
      <c r="AB47" s="45"/>
      <c r="AC47" s="45"/>
      <c r="AD47" s="62"/>
      <c r="AE47" s="43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</row>
    <row r="48" spans="3:68" s="58" customFormat="1" ht="0" hidden="1" customHeight="1"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45"/>
      <c r="Z48" s="45"/>
      <c r="AA48" s="45"/>
      <c r="AB48" s="45"/>
      <c r="AC48" s="45"/>
      <c r="AD48" s="62"/>
      <c r="AE48" s="43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</row>
    <row r="49" spans="3:68" s="58" customFormat="1" ht="0" hidden="1" customHeight="1"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45"/>
      <c r="Z49" s="45"/>
      <c r="AA49" s="45"/>
      <c r="AB49" s="45"/>
      <c r="AC49" s="45"/>
      <c r="AD49" s="62"/>
      <c r="AE49" s="43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</row>
    <row r="50" spans="3:68" s="58" customFormat="1" ht="0" hidden="1" customHeight="1"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45"/>
      <c r="Z50" s="45"/>
      <c r="AA50" s="45"/>
      <c r="AB50" s="45"/>
      <c r="AC50" s="45"/>
      <c r="AD50" s="62"/>
      <c r="AE50" s="43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</row>
    <row r="51" spans="3:68" s="58" customFormat="1" ht="0" hidden="1" customHeight="1">
      <c r="C51" s="1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45"/>
      <c r="Z51" s="45"/>
      <c r="AA51" s="45"/>
      <c r="AB51" s="45"/>
      <c r="AC51" s="45"/>
      <c r="AD51" s="62"/>
      <c r="AE51" s="43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</row>
    <row r="52" spans="3:68" s="58" customFormat="1" ht="0" hidden="1" customHeight="1">
      <c r="C52" s="1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45"/>
      <c r="Z52" s="45"/>
      <c r="AA52" s="45"/>
      <c r="AB52" s="45"/>
      <c r="AC52" s="45"/>
      <c r="AD52" s="62"/>
      <c r="AE52" s="43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</row>
    <row r="53" spans="3:68" s="58" customFormat="1" ht="0" hidden="1" customHeight="1">
      <c r="C53" s="1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45"/>
      <c r="Z53" s="45"/>
      <c r="AA53" s="45"/>
      <c r="AB53" s="45"/>
      <c r="AC53" s="45"/>
      <c r="AD53" s="62"/>
      <c r="AE53" s="43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</row>
    <row r="54" spans="3:68" s="58" customFormat="1" ht="0" hidden="1" customHeight="1">
      <c r="C54" s="1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45"/>
      <c r="Z54" s="45"/>
      <c r="AA54" s="45"/>
      <c r="AB54" s="45"/>
      <c r="AC54" s="45"/>
      <c r="AD54" s="62"/>
      <c r="AE54" s="43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</row>
    <row r="55" spans="3:68" s="58" customFormat="1" ht="0" hidden="1" customHeight="1"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45"/>
      <c r="Z55" s="45"/>
      <c r="AA55" s="45"/>
      <c r="AB55" s="45"/>
      <c r="AC55" s="45"/>
      <c r="AD55" s="62"/>
      <c r="AE55" s="43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</row>
    <row r="56" spans="3:68" s="58" customFormat="1" ht="0" hidden="1" customHeight="1">
      <c r="C56" s="1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45"/>
      <c r="Z56" s="45"/>
      <c r="AA56" s="45"/>
      <c r="AB56" s="45"/>
      <c r="AC56" s="45"/>
      <c r="AD56" s="62"/>
      <c r="AE56" s="43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</row>
    <row r="57" spans="3:68" s="58" customFormat="1" ht="0" hidden="1" customHeight="1"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45"/>
      <c r="Z57" s="45"/>
      <c r="AA57" s="45"/>
      <c r="AB57" s="45"/>
      <c r="AC57" s="45"/>
      <c r="AD57" s="62"/>
      <c r="AE57" s="43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</row>
    <row r="58" spans="3:68" s="58" customFormat="1" ht="0" hidden="1" customHeight="1">
      <c r="C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45"/>
      <c r="Z58" s="45"/>
      <c r="AA58" s="45"/>
      <c r="AB58" s="45"/>
      <c r="AC58" s="45"/>
      <c r="AD58" s="62"/>
      <c r="AE58" s="43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</row>
    <row r="59" spans="3:68" s="58" customFormat="1" ht="0" hidden="1" customHeight="1">
      <c r="C59" s="1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45"/>
      <c r="Z59" s="45"/>
      <c r="AA59" s="45"/>
      <c r="AB59" s="45"/>
      <c r="AC59" s="45"/>
      <c r="AD59" s="62"/>
      <c r="AE59" s="43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</row>
    <row r="60" spans="3:68" s="58" customFormat="1" ht="0" hidden="1" customHeight="1">
      <c r="C60" s="1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45"/>
      <c r="Z60" s="45"/>
      <c r="AA60" s="45"/>
      <c r="AB60" s="45"/>
      <c r="AC60" s="45"/>
      <c r="AD60" s="62"/>
      <c r="AE60" s="43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</row>
    <row r="61" spans="3:68" s="58" customFormat="1" ht="0" hidden="1" customHeight="1">
      <c r="C61" s="1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45"/>
      <c r="Z61" s="45"/>
      <c r="AA61" s="45"/>
      <c r="AB61" s="45"/>
      <c r="AC61" s="45"/>
      <c r="AD61" s="62"/>
      <c r="AE61" s="43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</row>
    <row r="62" spans="3:68" s="58" customFormat="1" ht="0" hidden="1" customHeight="1">
      <c r="C62" s="1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45"/>
      <c r="Z62" s="45"/>
      <c r="AA62" s="45"/>
      <c r="AB62" s="45"/>
      <c r="AC62" s="45"/>
      <c r="AD62" s="62"/>
      <c r="AE62" s="43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</row>
    <row r="63" spans="3:68" s="58" customFormat="1" ht="0" hidden="1" customHeight="1">
      <c r="C63" s="1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45"/>
      <c r="Z63" s="45"/>
      <c r="AA63" s="45"/>
      <c r="AB63" s="45"/>
      <c r="AC63" s="45"/>
      <c r="AD63" s="62"/>
      <c r="AE63" s="43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</row>
    <row r="64" spans="3:68" s="58" customFormat="1" ht="0" hidden="1" customHeight="1"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45"/>
      <c r="Z64" s="45"/>
      <c r="AA64" s="45"/>
      <c r="AB64" s="45"/>
      <c r="AC64" s="45"/>
      <c r="AD64" s="62"/>
      <c r="AE64" s="43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</row>
    <row r="65" spans="3:68" s="58" customFormat="1" ht="0" hidden="1" customHeight="1">
      <c r="C65" s="1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45"/>
      <c r="Z65" s="45"/>
      <c r="AA65" s="45"/>
      <c r="AB65" s="45"/>
      <c r="AC65" s="45"/>
      <c r="AD65" s="62"/>
      <c r="AE65" s="43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</row>
    <row r="66" spans="3:68" s="58" customFormat="1" ht="0" hidden="1" customHeight="1">
      <c r="C66" s="1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45"/>
      <c r="Z66" s="45"/>
      <c r="AA66" s="45"/>
      <c r="AB66" s="45"/>
      <c r="AC66" s="45"/>
      <c r="AD66" s="62"/>
      <c r="AE66" s="43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</row>
    <row r="67" spans="3:68" s="58" customFormat="1" ht="0" hidden="1" customHeight="1">
      <c r="C67" s="1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45"/>
      <c r="Z67" s="45"/>
      <c r="AA67" s="45"/>
      <c r="AB67" s="45"/>
      <c r="AC67" s="45"/>
      <c r="AD67" s="62"/>
      <c r="AE67" s="43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</row>
    <row r="68" spans="3:68" s="58" customFormat="1" ht="0" hidden="1" customHeight="1">
      <c r="C68" s="1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45"/>
      <c r="Z68" s="45"/>
      <c r="AA68" s="45"/>
      <c r="AB68" s="45"/>
      <c r="AC68" s="45"/>
      <c r="AD68" s="62"/>
      <c r="AE68" s="43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</row>
    <row r="69" spans="3:68" s="58" customFormat="1" ht="0" hidden="1" customHeight="1">
      <c r="C69" s="1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45"/>
      <c r="Z69" s="45"/>
      <c r="AA69" s="45"/>
      <c r="AB69" s="45"/>
      <c r="AC69" s="45"/>
      <c r="AD69" s="62"/>
      <c r="AE69" s="43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</row>
    <row r="70" spans="3:68" s="58" customFormat="1" ht="0" hidden="1" customHeight="1">
      <c r="C70" s="1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45"/>
      <c r="Z70" s="45"/>
      <c r="AA70" s="45"/>
      <c r="AB70" s="45"/>
      <c r="AC70" s="45"/>
      <c r="AD70" s="62"/>
      <c r="AE70" s="43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</row>
  </sheetData>
  <mergeCells count="1">
    <mergeCell ref="C6:Y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G98"/>
  <sheetViews>
    <sheetView showZeros="0" topLeftCell="B1" zoomScale="90" zoomScaleNormal="90" workbookViewId="0">
      <selection activeCell="B1" sqref="B1"/>
    </sheetView>
  </sheetViews>
  <sheetFormatPr defaultColWidth="11.42578125" defaultRowHeight="15" zeroHeight="1"/>
  <cols>
    <col min="1" max="1" width="10.7109375" style="55" hidden="1" customWidth="1"/>
    <col min="2" max="2" width="53.42578125" style="49" customWidth="1"/>
    <col min="3" max="3" width="6.7109375" style="65" customWidth="1"/>
    <col min="4" max="10" width="6.7109375" style="65" hidden="1" customWidth="1"/>
    <col min="11" max="11" width="5.85546875" style="65" hidden="1" customWidth="1"/>
    <col min="12" max="12" width="8.7109375" style="65" hidden="1" customWidth="1"/>
    <col min="13" max="13" width="9.42578125" style="65" hidden="1" customWidth="1"/>
    <col min="14" max="14" width="9" style="65" hidden="1" customWidth="1"/>
    <col min="15" max="15" width="9.7109375" style="65" hidden="1" customWidth="1"/>
    <col min="16" max="16" width="8.7109375" style="65" customWidth="1"/>
    <col min="17" max="17" width="9.42578125" style="65" customWidth="1"/>
    <col min="18" max="18" width="9" style="65" customWidth="1"/>
    <col min="19" max="19" width="9.7109375" style="65" customWidth="1"/>
    <col min="20" max="20" width="9" style="65" customWidth="1"/>
    <col min="21" max="21" width="9.7109375" style="65" customWidth="1"/>
    <col min="22" max="22" width="9.42578125" style="65" customWidth="1"/>
    <col min="23" max="23" width="10.140625" style="65" customWidth="1"/>
    <col min="24" max="24" width="9" style="65" customWidth="1"/>
    <col min="25" max="27" width="9.7109375" style="65" bestFit="1" customWidth="1"/>
    <col min="28" max="28" width="9.7109375" style="65" customWidth="1"/>
    <col min="29" max="29" width="9.5703125" style="45" customWidth="1"/>
    <col min="30" max="30" width="4.140625" style="45" hidden="1" customWidth="1"/>
    <col min="31" max="31" width="30.7109375" style="43" customWidth="1"/>
    <col min="32" max="67" width="11.42578125" style="15" customWidth="1"/>
    <col min="68" max="16384" width="11.42578125" style="15"/>
  </cols>
  <sheetData>
    <row r="1" spans="1:31"/>
    <row r="2" spans="1:31"/>
    <row r="3" spans="1:31"/>
    <row r="4" spans="1:31" ht="15.75">
      <c r="B4" s="131" t="s">
        <v>103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7"/>
      <c r="V4" s="17"/>
      <c r="W4" s="17"/>
      <c r="X4" s="17"/>
      <c r="Y4" s="17"/>
      <c r="Z4" s="17"/>
      <c r="AA4" s="17"/>
      <c r="AB4" s="17"/>
      <c r="AC4" s="42"/>
    </row>
    <row r="5" spans="1:31" s="17" customFormat="1" ht="15.75">
      <c r="A5" s="56">
        <v>1</v>
      </c>
      <c r="B5" s="94" t="s">
        <v>45</v>
      </c>
      <c r="C5" s="122" t="s">
        <v>4</v>
      </c>
      <c r="D5" s="94" t="s">
        <v>5</v>
      </c>
      <c r="E5" s="94" t="s">
        <v>6</v>
      </c>
      <c r="F5" s="94" t="s">
        <v>7</v>
      </c>
      <c r="G5" s="94" t="s">
        <v>8</v>
      </c>
      <c r="H5" s="94" t="s">
        <v>9</v>
      </c>
      <c r="I5" s="94" t="s">
        <v>10</v>
      </c>
      <c r="J5" s="94" t="s">
        <v>11</v>
      </c>
      <c r="K5" s="59"/>
      <c r="L5" s="94" t="s">
        <v>12</v>
      </c>
      <c r="M5" s="94" t="s">
        <v>13</v>
      </c>
      <c r="N5" s="94" t="s">
        <v>14</v>
      </c>
      <c r="O5" s="94" t="s">
        <v>15</v>
      </c>
      <c r="P5" s="94" t="s">
        <v>16</v>
      </c>
      <c r="Q5" s="94" t="s">
        <v>17</v>
      </c>
      <c r="R5" s="94" t="s">
        <v>18</v>
      </c>
      <c r="S5" s="94" t="s">
        <v>19</v>
      </c>
      <c r="T5" s="94" t="s">
        <v>20</v>
      </c>
      <c r="U5" s="94" t="s">
        <v>21</v>
      </c>
      <c r="V5" s="94" t="s">
        <v>22</v>
      </c>
      <c r="W5" s="94" t="s">
        <v>23</v>
      </c>
      <c r="X5" s="94" t="s">
        <v>24</v>
      </c>
      <c r="Y5" s="116" t="s">
        <v>25</v>
      </c>
      <c r="Z5" s="116" t="s">
        <v>26</v>
      </c>
      <c r="AA5" s="116" t="s">
        <v>27</v>
      </c>
      <c r="AB5" s="116" t="s">
        <v>28</v>
      </c>
      <c r="AC5" s="45"/>
      <c r="AD5" s="41">
        <v>1</v>
      </c>
      <c r="AE5" s="43"/>
    </row>
    <row r="6" spans="1:31" ht="15.75">
      <c r="A6" s="55">
        <v>7689</v>
      </c>
      <c r="B6" s="100" t="s">
        <v>104</v>
      </c>
      <c r="C6" s="99">
        <v>21</v>
      </c>
      <c r="D6" s="99">
        <v>36</v>
      </c>
      <c r="E6" s="99">
        <v>28</v>
      </c>
      <c r="F6" s="99">
        <v>11</v>
      </c>
      <c r="G6" s="99">
        <v>19</v>
      </c>
      <c r="H6" s="99">
        <v>38</v>
      </c>
      <c r="I6" s="99">
        <v>37</v>
      </c>
      <c r="J6" s="99">
        <v>28</v>
      </c>
      <c r="K6" s="59"/>
      <c r="L6" s="99">
        <v>44</v>
      </c>
      <c r="M6" s="99">
        <v>43</v>
      </c>
      <c r="N6" s="99">
        <v>30</v>
      </c>
      <c r="O6" s="99">
        <v>26</v>
      </c>
      <c r="P6" s="99">
        <v>30</v>
      </c>
      <c r="Q6" s="99">
        <v>16</v>
      </c>
      <c r="R6" s="99">
        <v>14</v>
      </c>
      <c r="S6" s="99">
        <v>15</v>
      </c>
      <c r="T6" s="99">
        <v>15</v>
      </c>
      <c r="U6" s="99">
        <v>14</v>
      </c>
      <c r="V6" s="99">
        <v>15</v>
      </c>
      <c r="W6" s="99">
        <v>4</v>
      </c>
      <c r="X6" s="99">
        <v>9</v>
      </c>
      <c r="Y6" s="1">
        <v>6</v>
      </c>
      <c r="Z6" s="1">
        <v>10</v>
      </c>
      <c r="AA6" s="1">
        <v>15</v>
      </c>
      <c r="AB6" s="1">
        <v>10</v>
      </c>
      <c r="AD6" s="41">
        <v>2</v>
      </c>
    </row>
    <row r="7" spans="1:31">
      <c r="A7" s="55">
        <v>5130</v>
      </c>
      <c r="B7" s="100" t="s">
        <v>105</v>
      </c>
      <c r="C7" s="99" t="s">
        <v>56</v>
      </c>
      <c r="D7" s="99" t="s">
        <v>56</v>
      </c>
      <c r="E7" s="99" t="s">
        <v>56</v>
      </c>
      <c r="F7" s="99" t="s">
        <v>56</v>
      </c>
      <c r="G7" s="99" t="s">
        <v>56</v>
      </c>
      <c r="H7" s="99" t="s">
        <v>56</v>
      </c>
      <c r="I7" s="99" t="s">
        <v>56</v>
      </c>
      <c r="J7" s="99" t="s">
        <v>56</v>
      </c>
      <c r="K7" s="59"/>
      <c r="L7" s="99" t="s">
        <v>56</v>
      </c>
      <c r="M7" s="99" t="s">
        <v>56</v>
      </c>
      <c r="N7" s="99">
        <v>16</v>
      </c>
      <c r="O7" s="99">
        <v>9</v>
      </c>
      <c r="P7" s="99">
        <v>12</v>
      </c>
      <c r="Q7" s="99">
        <v>8</v>
      </c>
      <c r="R7" s="99">
        <v>7</v>
      </c>
      <c r="S7" s="99">
        <v>4</v>
      </c>
      <c r="T7" s="99">
        <v>9</v>
      </c>
      <c r="U7" s="99">
        <v>10</v>
      </c>
      <c r="V7" s="99">
        <v>10</v>
      </c>
      <c r="W7" s="99">
        <v>7</v>
      </c>
      <c r="X7" s="99">
        <v>5</v>
      </c>
      <c r="Y7" s="1">
        <v>6</v>
      </c>
      <c r="Z7" s="1">
        <v>10</v>
      </c>
      <c r="AA7" s="1">
        <v>14</v>
      </c>
      <c r="AB7" s="1">
        <v>11</v>
      </c>
      <c r="AD7" s="46"/>
    </row>
    <row r="8" spans="1:31" ht="25.5">
      <c r="A8">
        <v>108294</v>
      </c>
      <c r="B8" s="100" t="s">
        <v>106</v>
      </c>
      <c r="C8" s="99"/>
      <c r="D8" s="99"/>
      <c r="E8" s="99"/>
      <c r="F8" s="99"/>
      <c r="G8" s="99"/>
      <c r="H8" s="99"/>
      <c r="I8" s="99"/>
      <c r="J8" s="99"/>
      <c r="K8" s="5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1"/>
      <c r="Z8" s="1">
        <v>20</v>
      </c>
      <c r="AA8" s="1">
        <v>7</v>
      </c>
      <c r="AB8" s="1">
        <v>1</v>
      </c>
      <c r="AD8" s="46"/>
    </row>
    <row r="9" spans="1:31">
      <c r="A9" s="55">
        <v>7686</v>
      </c>
      <c r="B9" s="100" t="s">
        <v>107</v>
      </c>
      <c r="C9" s="99">
        <v>1</v>
      </c>
      <c r="D9" s="99">
        <v>23</v>
      </c>
      <c r="E9" s="99">
        <v>1</v>
      </c>
      <c r="F9" s="99">
        <v>17</v>
      </c>
      <c r="G9" s="99"/>
      <c r="H9" s="99">
        <v>20</v>
      </c>
      <c r="I9" s="99">
        <v>15</v>
      </c>
      <c r="J9" s="99">
        <v>8</v>
      </c>
      <c r="K9" s="59"/>
      <c r="L9" s="99">
        <v>25</v>
      </c>
      <c r="M9" s="99" t="s">
        <v>56</v>
      </c>
      <c r="N9" s="99">
        <v>31</v>
      </c>
      <c r="O9" s="99">
        <v>11</v>
      </c>
      <c r="P9" s="99">
        <v>25</v>
      </c>
      <c r="Q9" s="99">
        <v>13</v>
      </c>
      <c r="R9" s="99">
        <v>12</v>
      </c>
      <c r="S9" s="99">
        <v>14</v>
      </c>
      <c r="T9" s="99">
        <v>11</v>
      </c>
      <c r="U9" s="99">
        <v>17</v>
      </c>
      <c r="V9" s="99">
        <v>1</v>
      </c>
      <c r="W9" s="99">
        <v>16</v>
      </c>
      <c r="X9" s="99"/>
      <c r="Y9" s="1">
        <v>5</v>
      </c>
      <c r="Z9" s="1">
        <v>5</v>
      </c>
      <c r="AA9" s="1"/>
      <c r="AB9" s="1">
        <v>0</v>
      </c>
      <c r="AD9" s="46"/>
    </row>
    <row r="10" spans="1:31" ht="25.5">
      <c r="A10" s="55">
        <v>108747</v>
      </c>
      <c r="B10" s="100" t="s">
        <v>108</v>
      </c>
      <c r="C10" s="99"/>
      <c r="D10" s="99"/>
      <c r="E10" s="99"/>
      <c r="F10" s="99"/>
      <c r="G10" s="99"/>
      <c r="H10" s="99"/>
      <c r="I10" s="99"/>
      <c r="J10" s="99"/>
      <c r="K10" s="5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">
        <v>5</v>
      </c>
      <c r="Z10" s="1">
        <v>5</v>
      </c>
      <c r="AA10" s="1">
        <v>1</v>
      </c>
      <c r="AB10" s="1">
        <v>0</v>
      </c>
      <c r="AD10" s="46"/>
    </row>
    <row r="11" spans="1:31">
      <c r="A11" s="55">
        <v>102903</v>
      </c>
      <c r="B11" s="100" t="s">
        <v>109</v>
      </c>
      <c r="C11" s="99"/>
      <c r="D11" s="99"/>
      <c r="E11" s="99"/>
      <c r="F11" s="99"/>
      <c r="G11" s="99"/>
      <c r="H11" s="99"/>
      <c r="I11" s="99"/>
      <c r="J11" s="99"/>
      <c r="K11" s="5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</v>
      </c>
      <c r="W11" s="99">
        <v>2</v>
      </c>
      <c r="X11" s="99">
        <v>3</v>
      </c>
      <c r="Y11" s="1">
        <v>3</v>
      </c>
      <c r="Z11" s="1">
        <v>0</v>
      </c>
      <c r="AA11" s="1">
        <v>1</v>
      </c>
      <c r="AB11" s="1">
        <v>1</v>
      </c>
      <c r="AD11" s="46"/>
    </row>
    <row r="12" spans="1:31">
      <c r="A12" s="55">
        <v>104505</v>
      </c>
      <c r="B12" s="100" t="s">
        <v>110</v>
      </c>
      <c r="C12" s="99"/>
      <c r="D12" s="99"/>
      <c r="E12" s="99"/>
      <c r="F12" s="99"/>
      <c r="G12" s="99"/>
      <c r="H12" s="99"/>
      <c r="I12" s="99"/>
      <c r="J12" s="99"/>
      <c r="K12" s="59"/>
      <c r="L12" s="99"/>
      <c r="M12" s="99"/>
      <c r="N12" s="99"/>
      <c r="O12" s="99"/>
      <c r="P12" s="99"/>
      <c r="Q12" s="99"/>
      <c r="R12" s="99">
        <v>12</v>
      </c>
      <c r="S12" s="99">
        <v>2</v>
      </c>
      <c r="T12" s="99"/>
      <c r="U12" s="99"/>
      <c r="V12" s="99"/>
      <c r="W12" s="99"/>
      <c r="X12" s="99">
        <v>1</v>
      </c>
      <c r="Y12" s="1"/>
      <c r="Z12" s="1">
        <v>0</v>
      </c>
      <c r="AA12" s="1"/>
      <c r="AB12" s="1">
        <v>0</v>
      </c>
      <c r="AD12" s="46"/>
    </row>
    <row r="13" spans="1:31">
      <c r="A13" s="55">
        <v>108333</v>
      </c>
      <c r="B13" s="100" t="s">
        <v>111</v>
      </c>
      <c r="C13" s="99" t="s">
        <v>56</v>
      </c>
      <c r="D13" s="99" t="s">
        <v>56</v>
      </c>
      <c r="E13" s="99" t="s">
        <v>56</v>
      </c>
      <c r="F13" s="99" t="s">
        <v>56</v>
      </c>
      <c r="G13" s="99" t="s">
        <v>56</v>
      </c>
      <c r="H13" s="99" t="s">
        <v>56</v>
      </c>
      <c r="I13" s="99" t="s">
        <v>56</v>
      </c>
      <c r="J13" s="99" t="s">
        <v>56</v>
      </c>
      <c r="K13" s="59"/>
      <c r="L13" s="99" t="s">
        <v>56</v>
      </c>
      <c r="M13" s="99" t="s">
        <v>56</v>
      </c>
      <c r="N13" s="99" t="s">
        <v>56</v>
      </c>
      <c r="O13" s="99" t="s">
        <v>56</v>
      </c>
      <c r="P13" s="99" t="s">
        <v>56</v>
      </c>
      <c r="Q13" s="99" t="s">
        <v>56</v>
      </c>
      <c r="R13" s="99"/>
      <c r="S13" s="99"/>
      <c r="T13" s="99" t="s">
        <v>56</v>
      </c>
      <c r="U13" s="99" t="s">
        <v>56</v>
      </c>
      <c r="V13" s="99">
        <v>3</v>
      </c>
      <c r="W13" s="99">
        <v>2</v>
      </c>
      <c r="X13" s="99"/>
      <c r="Y13" s="1"/>
      <c r="Z13" s="1">
        <v>3</v>
      </c>
      <c r="AA13" s="1">
        <v>3</v>
      </c>
      <c r="AB13" s="1">
        <v>2</v>
      </c>
      <c r="AD13" s="46"/>
    </row>
    <row r="14" spans="1:31">
      <c r="A14" s="55">
        <v>105463</v>
      </c>
      <c r="B14" s="100" t="s">
        <v>112</v>
      </c>
      <c r="C14" s="99"/>
      <c r="D14" s="99"/>
      <c r="E14" s="99"/>
      <c r="F14" s="99"/>
      <c r="G14" s="99"/>
      <c r="H14" s="99"/>
      <c r="I14" s="99"/>
      <c r="J14" s="99"/>
      <c r="K14" s="59"/>
      <c r="L14" s="99"/>
      <c r="M14" s="99"/>
      <c r="N14" s="99"/>
      <c r="O14" s="99"/>
      <c r="P14" s="99"/>
      <c r="Q14" s="99"/>
      <c r="R14" s="99" t="s">
        <v>56</v>
      </c>
      <c r="S14" s="99">
        <v>1</v>
      </c>
      <c r="T14" s="99">
        <v>2</v>
      </c>
      <c r="U14" s="99">
        <v>3</v>
      </c>
      <c r="V14" s="99">
        <v>3</v>
      </c>
      <c r="W14" s="99">
        <v>2</v>
      </c>
      <c r="X14" s="99">
        <v>3</v>
      </c>
      <c r="Y14" s="1">
        <v>3</v>
      </c>
      <c r="Z14" s="1">
        <v>3</v>
      </c>
      <c r="AA14" s="1">
        <v>2</v>
      </c>
      <c r="AB14" s="1">
        <v>1</v>
      </c>
      <c r="AD14" s="46"/>
    </row>
    <row r="15" spans="1:31">
      <c r="A15" s="55">
        <v>101504</v>
      </c>
      <c r="B15" s="100" t="s">
        <v>113</v>
      </c>
      <c r="C15" s="99" t="s">
        <v>56</v>
      </c>
      <c r="D15" s="99" t="s">
        <v>56</v>
      </c>
      <c r="E15" s="99" t="s">
        <v>56</v>
      </c>
      <c r="F15" s="99" t="s">
        <v>56</v>
      </c>
      <c r="G15" s="99" t="s">
        <v>56</v>
      </c>
      <c r="H15" s="99" t="s">
        <v>56</v>
      </c>
      <c r="I15" s="99" t="s">
        <v>56</v>
      </c>
      <c r="J15" s="99">
        <v>3</v>
      </c>
      <c r="K15" s="59"/>
      <c r="L15" s="99">
        <v>6</v>
      </c>
      <c r="M15" s="99" t="s">
        <v>56</v>
      </c>
      <c r="N15" s="99">
        <v>1</v>
      </c>
      <c r="O15" s="99">
        <v>4</v>
      </c>
      <c r="P15" s="99">
        <v>3</v>
      </c>
      <c r="Q15" s="99">
        <v>3</v>
      </c>
      <c r="R15" s="99">
        <v>2</v>
      </c>
      <c r="S15" s="99">
        <v>3</v>
      </c>
      <c r="T15" s="99">
        <v>4</v>
      </c>
      <c r="U15" s="99">
        <v>2</v>
      </c>
      <c r="V15" s="99">
        <v>2</v>
      </c>
      <c r="W15" s="99">
        <v>1</v>
      </c>
      <c r="X15" s="99">
        <v>2</v>
      </c>
      <c r="Y15" s="1">
        <v>4</v>
      </c>
      <c r="Z15" s="1">
        <v>0</v>
      </c>
      <c r="AA15" s="1"/>
      <c r="AB15" s="1">
        <v>0</v>
      </c>
      <c r="AD15" s="46"/>
    </row>
    <row r="16" spans="1:31">
      <c r="A16" s="55">
        <v>103119</v>
      </c>
      <c r="B16" s="100" t="s">
        <v>114</v>
      </c>
      <c r="C16" s="99" t="s">
        <v>56</v>
      </c>
      <c r="D16" s="99" t="s">
        <v>56</v>
      </c>
      <c r="E16" s="99" t="s">
        <v>56</v>
      </c>
      <c r="F16" s="99" t="s">
        <v>56</v>
      </c>
      <c r="G16" s="99" t="s">
        <v>56</v>
      </c>
      <c r="H16" s="99" t="s">
        <v>56</v>
      </c>
      <c r="I16" s="99" t="s">
        <v>56</v>
      </c>
      <c r="J16" s="99" t="s">
        <v>56</v>
      </c>
      <c r="K16" s="59"/>
      <c r="L16" s="99" t="s">
        <v>56</v>
      </c>
      <c r="M16" s="99" t="s">
        <v>56</v>
      </c>
      <c r="N16" s="99" t="s">
        <v>56</v>
      </c>
      <c r="O16" s="99">
        <v>1</v>
      </c>
      <c r="P16" s="99" t="s">
        <v>56</v>
      </c>
      <c r="Q16" s="99" t="s">
        <v>56</v>
      </c>
      <c r="R16" s="99" t="s">
        <v>56</v>
      </c>
      <c r="S16" s="99">
        <v>2</v>
      </c>
      <c r="T16" s="99">
        <v>1</v>
      </c>
      <c r="U16" s="99" t="s">
        <v>56</v>
      </c>
      <c r="V16" s="99">
        <v>3</v>
      </c>
      <c r="W16" s="99">
        <v>2</v>
      </c>
      <c r="X16" s="99"/>
      <c r="Y16" s="1">
        <v>1</v>
      </c>
      <c r="Z16" s="1">
        <v>3</v>
      </c>
      <c r="AA16" s="1">
        <v>1</v>
      </c>
      <c r="AB16" s="1">
        <v>0</v>
      </c>
      <c r="AD16" s="46"/>
    </row>
    <row r="17" spans="1:30">
      <c r="A17" s="55">
        <v>106151</v>
      </c>
      <c r="B17" s="100" t="s">
        <v>115</v>
      </c>
      <c r="C17" s="99" t="s">
        <v>56</v>
      </c>
      <c r="D17" s="99" t="s">
        <v>56</v>
      </c>
      <c r="E17" s="99" t="s">
        <v>56</v>
      </c>
      <c r="F17" s="99" t="s">
        <v>56</v>
      </c>
      <c r="G17" s="99" t="s">
        <v>56</v>
      </c>
      <c r="H17" s="99" t="s">
        <v>56</v>
      </c>
      <c r="I17" s="99" t="s">
        <v>56</v>
      </c>
      <c r="J17" s="99" t="s">
        <v>56</v>
      </c>
      <c r="K17" s="59"/>
      <c r="L17" s="99" t="s">
        <v>56</v>
      </c>
      <c r="M17" s="99" t="s">
        <v>56</v>
      </c>
      <c r="N17" s="99" t="s">
        <v>56</v>
      </c>
      <c r="O17" s="99" t="s">
        <v>56</v>
      </c>
      <c r="P17" s="99" t="s">
        <v>56</v>
      </c>
      <c r="Q17" s="99" t="s">
        <v>56</v>
      </c>
      <c r="R17" s="99" t="s">
        <v>56</v>
      </c>
      <c r="S17" s="99" t="s">
        <v>56</v>
      </c>
      <c r="T17" s="99" t="s">
        <v>56</v>
      </c>
      <c r="U17" s="99">
        <v>1</v>
      </c>
      <c r="V17" s="99"/>
      <c r="W17" s="99"/>
      <c r="X17" s="99">
        <v>1</v>
      </c>
      <c r="Y17" s="1">
        <v>1</v>
      </c>
      <c r="Z17" s="1">
        <v>2</v>
      </c>
      <c r="AA17" s="1">
        <v>1</v>
      </c>
      <c r="AB17" s="1">
        <v>0</v>
      </c>
      <c r="AD17" s="46"/>
    </row>
    <row r="18" spans="1:30">
      <c r="B18" s="101" t="s">
        <v>60</v>
      </c>
      <c r="C18" s="120">
        <f t="shared" ref="C18:J18" si="0">SUM(C6:C16)</f>
        <v>22</v>
      </c>
      <c r="D18" s="97">
        <f t="shared" si="0"/>
        <v>59</v>
      </c>
      <c r="E18" s="97">
        <f t="shared" si="0"/>
        <v>29</v>
      </c>
      <c r="F18" s="97">
        <f t="shared" si="0"/>
        <v>28</v>
      </c>
      <c r="G18" s="97">
        <f t="shared" si="0"/>
        <v>19</v>
      </c>
      <c r="H18" s="97">
        <f t="shared" si="0"/>
        <v>58</v>
      </c>
      <c r="I18" s="97">
        <f t="shared" si="0"/>
        <v>52</v>
      </c>
      <c r="J18" s="97">
        <f t="shared" si="0"/>
        <v>39</v>
      </c>
      <c r="K18" s="59"/>
      <c r="L18" s="97">
        <f t="shared" ref="L18:R18" si="1">SUM(L6:L16)</f>
        <v>75</v>
      </c>
      <c r="M18" s="97">
        <f t="shared" si="1"/>
        <v>43</v>
      </c>
      <c r="N18" s="97">
        <f t="shared" si="1"/>
        <v>78</v>
      </c>
      <c r="O18" s="97">
        <f t="shared" si="1"/>
        <v>51</v>
      </c>
      <c r="P18" s="97">
        <f t="shared" si="1"/>
        <v>70</v>
      </c>
      <c r="Q18" s="97">
        <f t="shared" si="1"/>
        <v>40</v>
      </c>
      <c r="R18" s="97">
        <f t="shared" si="1"/>
        <v>47</v>
      </c>
      <c r="S18" s="97">
        <f t="shared" ref="S18:X18" si="2">SUM(S6:S17)</f>
        <v>41</v>
      </c>
      <c r="T18" s="97">
        <f t="shared" si="2"/>
        <v>42</v>
      </c>
      <c r="U18" s="97">
        <f t="shared" si="2"/>
        <v>47</v>
      </c>
      <c r="V18" s="97">
        <f t="shared" si="2"/>
        <v>38</v>
      </c>
      <c r="W18" s="97">
        <f t="shared" si="2"/>
        <v>36</v>
      </c>
      <c r="X18" s="97">
        <f t="shared" si="2"/>
        <v>24</v>
      </c>
      <c r="Y18" s="97">
        <v>34</v>
      </c>
      <c r="Z18" s="97">
        <f>SUM(Z6:Z17)</f>
        <v>61</v>
      </c>
      <c r="AA18" s="97">
        <v>45</v>
      </c>
      <c r="AB18" s="125">
        <v>26</v>
      </c>
      <c r="AD18" s="46"/>
    </row>
    <row r="19" spans="1:30">
      <c r="B19" s="6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D19" s="47"/>
    </row>
    <row r="20" spans="1:30" ht="12" customHeight="1">
      <c r="B20" s="94" t="s">
        <v>45</v>
      </c>
      <c r="C20" s="122" t="s">
        <v>4</v>
      </c>
      <c r="D20" s="94" t="s">
        <v>5</v>
      </c>
      <c r="E20" s="94" t="s">
        <v>6</v>
      </c>
      <c r="F20" s="94" t="s">
        <v>7</v>
      </c>
      <c r="G20" s="94" t="s">
        <v>8</v>
      </c>
      <c r="H20" s="94" t="s">
        <v>9</v>
      </c>
      <c r="I20" s="94" t="s">
        <v>10</v>
      </c>
      <c r="J20" s="94" t="s">
        <v>11</v>
      </c>
      <c r="K20" s="59"/>
      <c r="L20" s="94" t="s">
        <v>12</v>
      </c>
      <c r="M20" s="94" t="s">
        <v>13</v>
      </c>
      <c r="N20" s="94" t="s">
        <v>14</v>
      </c>
      <c r="O20" s="94" t="s">
        <v>15</v>
      </c>
      <c r="P20" s="94" t="s">
        <v>16</v>
      </c>
      <c r="Q20" s="94" t="s">
        <v>17</v>
      </c>
      <c r="R20" s="94" t="s">
        <v>18</v>
      </c>
      <c r="S20" s="94" t="s">
        <v>19</v>
      </c>
      <c r="T20" s="94" t="s">
        <v>20</v>
      </c>
      <c r="U20" s="94" t="s">
        <v>21</v>
      </c>
      <c r="V20" s="94" t="s">
        <v>22</v>
      </c>
      <c r="W20" s="94" t="s">
        <v>23</v>
      </c>
      <c r="X20" s="94" t="s">
        <v>24</v>
      </c>
      <c r="Y20" s="116" t="s">
        <v>25</v>
      </c>
      <c r="Z20" s="116" t="s">
        <v>26</v>
      </c>
      <c r="AA20" s="116" t="s">
        <v>27</v>
      </c>
      <c r="AB20" s="116" t="s">
        <v>28</v>
      </c>
      <c r="AD20" s="47"/>
    </row>
    <row r="21" spans="1:30">
      <c r="A21" s="55">
        <v>2846</v>
      </c>
      <c r="B21" s="100" t="s">
        <v>116</v>
      </c>
      <c r="C21" s="99" t="s">
        <v>56</v>
      </c>
      <c r="D21" s="99">
        <v>1</v>
      </c>
      <c r="E21" s="99" t="s">
        <v>56</v>
      </c>
      <c r="F21" s="99" t="s">
        <v>56</v>
      </c>
      <c r="G21" s="99" t="s">
        <v>56</v>
      </c>
      <c r="H21" s="99" t="s">
        <v>56</v>
      </c>
      <c r="I21" s="99" t="s">
        <v>56</v>
      </c>
      <c r="J21" s="99" t="s">
        <v>56</v>
      </c>
      <c r="K21" s="59"/>
      <c r="L21" s="99" t="s">
        <v>56</v>
      </c>
      <c r="M21" s="99" t="s">
        <v>56</v>
      </c>
      <c r="N21" s="99" t="s">
        <v>56</v>
      </c>
      <c r="O21" s="99" t="s">
        <v>56</v>
      </c>
      <c r="P21" s="99" t="s">
        <v>56</v>
      </c>
      <c r="Q21" s="99">
        <v>1</v>
      </c>
      <c r="R21" s="99">
        <v>1</v>
      </c>
      <c r="S21" s="99" t="s">
        <v>56</v>
      </c>
      <c r="T21" s="99" t="s">
        <v>56</v>
      </c>
      <c r="U21" s="99" t="s">
        <v>56</v>
      </c>
      <c r="V21" s="99"/>
      <c r="W21" s="99" t="s">
        <v>56</v>
      </c>
      <c r="X21" s="99"/>
      <c r="Y21" s="1"/>
      <c r="Z21" s="1"/>
      <c r="AA21" s="1"/>
      <c r="AB21" s="1">
        <v>0</v>
      </c>
      <c r="AD21" s="47"/>
    </row>
    <row r="22" spans="1:30">
      <c r="A22" s="55">
        <v>3232</v>
      </c>
      <c r="B22" s="100" t="s">
        <v>117</v>
      </c>
      <c r="C22" s="99">
        <v>4</v>
      </c>
      <c r="D22" s="99">
        <v>27</v>
      </c>
      <c r="E22" s="99">
        <v>27</v>
      </c>
      <c r="F22" s="99">
        <v>22</v>
      </c>
      <c r="G22" s="99">
        <v>20</v>
      </c>
      <c r="H22" s="99">
        <v>23</v>
      </c>
      <c r="I22" s="99" t="s">
        <v>56</v>
      </c>
      <c r="J22" s="99">
        <v>27</v>
      </c>
      <c r="K22" s="59"/>
      <c r="L22" s="99">
        <v>49</v>
      </c>
      <c r="M22" s="99">
        <v>14</v>
      </c>
      <c r="N22" s="99">
        <v>16</v>
      </c>
      <c r="O22" s="99">
        <v>12</v>
      </c>
      <c r="P22" s="99">
        <v>10</v>
      </c>
      <c r="Q22" s="99">
        <v>12</v>
      </c>
      <c r="R22" s="99">
        <v>13</v>
      </c>
      <c r="S22" s="99">
        <v>7</v>
      </c>
      <c r="T22" s="99">
        <v>17</v>
      </c>
      <c r="U22" s="99">
        <v>16</v>
      </c>
      <c r="V22" s="99">
        <v>8</v>
      </c>
      <c r="W22" s="99">
        <v>18</v>
      </c>
      <c r="X22" s="99">
        <v>7</v>
      </c>
      <c r="Y22" s="1">
        <v>3</v>
      </c>
      <c r="Z22" s="1">
        <v>11</v>
      </c>
      <c r="AA22" s="1">
        <v>6</v>
      </c>
      <c r="AB22" s="1">
        <v>9</v>
      </c>
      <c r="AD22" s="47"/>
    </row>
    <row r="23" spans="1:30">
      <c r="A23" s="55">
        <v>15451</v>
      </c>
      <c r="B23" s="100" t="s">
        <v>118</v>
      </c>
      <c r="C23" s="99">
        <v>2</v>
      </c>
      <c r="D23" s="99">
        <v>5</v>
      </c>
      <c r="E23" s="99">
        <v>1</v>
      </c>
      <c r="F23" s="99">
        <v>3</v>
      </c>
      <c r="G23" s="99">
        <v>10</v>
      </c>
      <c r="H23" s="99">
        <v>4</v>
      </c>
      <c r="I23" s="99">
        <v>8</v>
      </c>
      <c r="J23" s="99">
        <v>14</v>
      </c>
      <c r="K23" s="59"/>
      <c r="L23" s="99"/>
      <c r="M23" s="99">
        <v>16</v>
      </c>
      <c r="N23" s="99">
        <v>14</v>
      </c>
      <c r="O23" s="99"/>
      <c r="P23" s="99">
        <v>9</v>
      </c>
      <c r="Q23" s="99">
        <v>0</v>
      </c>
      <c r="R23" s="99">
        <v>11</v>
      </c>
      <c r="S23" s="99" t="s">
        <v>56</v>
      </c>
      <c r="T23" s="99">
        <v>9</v>
      </c>
      <c r="U23" s="99">
        <v>7</v>
      </c>
      <c r="V23" s="99">
        <v>13</v>
      </c>
      <c r="W23" s="99">
        <v>7</v>
      </c>
      <c r="X23" s="99">
        <v>8</v>
      </c>
      <c r="Y23" s="1">
        <v>7</v>
      </c>
      <c r="Z23" s="1">
        <v>10</v>
      </c>
      <c r="AA23" s="1">
        <v>12</v>
      </c>
      <c r="AB23" s="1">
        <v>10</v>
      </c>
      <c r="AD23" s="47"/>
    </row>
    <row r="24" spans="1:30" ht="28.5" customHeight="1">
      <c r="A24" s="55">
        <v>20902</v>
      </c>
      <c r="B24" s="100" t="s">
        <v>119</v>
      </c>
      <c r="C24" s="99">
        <v>3</v>
      </c>
      <c r="D24" s="99">
        <v>15</v>
      </c>
      <c r="E24" s="99">
        <v>20</v>
      </c>
      <c r="F24" s="99">
        <v>16</v>
      </c>
      <c r="G24" s="99">
        <v>11</v>
      </c>
      <c r="H24" s="99">
        <v>8</v>
      </c>
      <c r="I24" s="99">
        <v>15</v>
      </c>
      <c r="J24" s="99">
        <v>44</v>
      </c>
      <c r="K24" s="59"/>
      <c r="L24" s="99">
        <v>69</v>
      </c>
      <c r="M24" s="99">
        <v>68</v>
      </c>
      <c r="N24" s="99">
        <v>58</v>
      </c>
      <c r="O24" s="99">
        <v>58</v>
      </c>
      <c r="P24" s="99">
        <v>23</v>
      </c>
      <c r="Q24" s="99">
        <v>24</v>
      </c>
      <c r="R24" s="99">
        <v>26</v>
      </c>
      <c r="S24" s="99">
        <v>15</v>
      </c>
      <c r="T24" s="99">
        <v>20</v>
      </c>
      <c r="U24" s="99">
        <v>13</v>
      </c>
      <c r="V24" s="99">
        <v>11</v>
      </c>
      <c r="W24" s="99">
        <v>5</v>
      </c>
      <c r="X24" s="99">
        <v>5</v>
      </c>
      <c r="Y24" s="1">
        <v>1</v>
      </c>
      <c r="Z24" s="1">
        <v>1</v>
      </c>
      <c r="AA24" s="1">
        <v>1</v>
      </c>
      <c r="AB24" s="1">
        <v>0</v>
      </c>
      <c r="AD24" s="47"/>
    </row>
    <row r="25" spans="1:30">
      <c r="A25" s="55">
        <v>3064</v>
      </c>
      <c r="B25" s="100" t="s">
        <v>120</v>
      </c>
      <c r="C25" s="99" t="s">
        <v>56</v>
      </c>
      <c r="D25" s="99">
        <v>1</v>
      </c>
      <c r="E25" s="99" t="s">
        <v>56</v>
      </c>
      <c r="F25" s="99" t="s">
        <v>56</v>
      </c>
      <c r="G25" s="99" t="s">
        <v>56</v>
      </c>
      <c r="H25" s="99" t="s">
        <v>56</v>
      </c>
      <c r="I25" s="99" t="s">
        <v>56</v>
      </c>
      <c r="J25" s="99" t="s">
        <v>56</v>
      </c>
      <c r="K25" s="59"/>
      <c r="L25" s="99" t="s">
        <v>56</v>
      </c>
      <c r="M25" s="99" t="s">
        <v>56</v>
      </c>
      <c r="N25" s="99" t="s">
        <v>56</v>
      </c>
      <c r="O25" s="99" t="s">
        <v>56</v>
      </c>
      <c r="P25" s="99" t="s">
        <v>56</v>
      </c>
      <c r="Q25" s="99" t="s">
        <v>56</v>
      </c>
      <c r="R25" s="99" t="s">
        <v>56</v>
      </c>
      <c r="S25" s="99" t="s">
        <v>56</v>
      </c>
      <c r="T25" s="99" t="s">
        <v>56</v>
      </c>
      <c r="U25" s="99" t="s">
        <v>56</v>
      </c>
      <c r="V25" s="99" t="s">
        <v>56</v>
      </c>
      <c r="W25" s="99" t="s">
        <v>56</v>
      </c>
      <c r="X25" s="99"/>
      <c r="Y25" s="1"/>
      <c r="Z25" s="1"/>
      <c r="AA25" s="1"/>
      <c r="AB25" s="1">
        <v>0</v>
      </c>
      <c r="AD25" s="47"/>
    </row>
    <row r="26" spans="1:30" ht="12" customHeight="1">
      <c r="A26" s="55">
        <v>2822</v>
      </c>
      <c r="B26" s="100" t="s">
        <v>121</v>
      </c>
      <c r="C26" s="99">
        <v>68</v>
      </c>
      <c r="D26" s="99">
        <v>74</v>
      </c>
      <c r="E26" s="99">
        <v>66</v>
      </c>
      <c r="F26" s="99">
        <v>156</v>
      </c>
      <c r="G26" s="99">
        <v>74</v>
      </c>
      <c r="H26" s="99">
        <v>154</v>
      </c>
      <c r="I26" s="99">
        <v>67</v>
      </c>
      <c r="J26" s="99">
        <v>122</v>
      </c>
      <c r="K26" s="59"/>
      <c r="L26" s="99">
        <v>94</v>
      </c>
      <c r="M26" s="99">
        <v>88</v>
      </c>
      <c r="N26" s="99">
        <v>87</v>
      </c>
      <c r="O26" s="99">
        <v>91</v>
      </c>
      <c r="P26" s="99">
        <v>63</v>
      </c>
      <c r="Q26" s="99">
        <v>119</v>
      </c>
      <c r="R26" s="99">
        <v>63</v>
      </c>
      <c r="S26" s="99">
        <v>67</v>
      </c>
      <c r="T26" s="99">
        <v>53</v>
      </c>
      <c r="U26" s="99">
        <v>87</v>
      </c>
      <c r="V26" s="99">
        <v>52</v>
      </c>
      <c r="W26" s="99">
        <v>29</v>
      </c>
      <c r="X26" s="99">
        <v>47</v>
      </c>
      <c r="Y26" s="1">
        <v>10</v>
      </c>
      <c r="Z26" s="1">
        <v>18</v>
      </c>
      <c r="AA26" s="1">
        <v>31</v>
      </c>
      <c r="AB26" s="1">
        <v>4</v>
      </c>
      <c r="AD26" s="47"/>
    </row>
    <row r="27" spans="1:30">
      <c r="A27" s="55">
        <v>5826</v>
      </c>
      <c r="B27" s="100" t="s">
        <v>122</v>
      </c>
      <c r="C27" s="99" t="s">
        <v>56</v>
      </c>
      <c r="D27" s="99" t="s">
        <v>56</v>
      </c>
      <c r="E27" s="99">
        <v>10</v>
      </c>
      <c r="F27" s="99">
        <v>18</v>
      </c>
      <c r="G27" s="99" t="s">
        <v>56</v>
      </c>
      <c r="H27" s="99" t="s">
        <v>56</v>
      </c>
      <c r="I27" s="99" t="s">
        <v>56</v>
      </c>
      <c r="J27" s="99" t="s">
        <v>56</v>
      </c>
      <c r="K27" s="59"/>
      <c r="L27" s="99" t="s">
        <v>56</v>
      </c>
      <c r="M27" s="99" t="s">
        <v>56</v>
      </c>
      <c r="N27" s="99" t="s">
        <v>56</v>
      </c>
      <c r="O27" s="99" t="s">
        <v>56</v>
      </c>
      <c r="P27" s="99" t="s">
        <v>56</v>
      </c>
      <c r="Q27" s="99" t="s">
        <v>56</v>
      </c>
      <c r="R27" s="99" t="s">
        <v>56</v>
      </c>
      <c r="S27" s="99" t="s">
        <v>56</v>
      </c>
      <c r="T27" s="99" t="s">
        <v>56</v>
      </c>
      <c r="U27" s="99" t="s">
        <v>56</v>
      </c>
      <c r="V27" s="99" t="s">
        <v>56</v>
      </c>
      <c r="W27" s="99" t="s">
        <v>56</v>
      </c>
      <c r="X27" s="99"/>
      <c r="Y27" s="1"/>
      <c r="Z27" s="1"/>
      <c r="AA27" s="1"/>
      <c r="AB27" s="1">
        <v>0</v>
      </c>
      <c r="AD27" s="47"/>
    </row>
    <row r="28" spans="1:30">
      <c r="A28" s="55">
        <v>6550</v>
      </c>
      <c r="B28" s="100" t="s">
        <v>123</v>
      </c>
      <c r="C28" s="99">
        <v>61</v>
      </c>
      <c r="D28" s="99">
        <v>85</v>
      </c>
      <c r="E28" s="99">
        <v>78</v>
      </c>
      <c r="F28" s="99">
        <v>84</v>
      </c>
      <c r="G28" s="99">
        <v>59</v>
      </c>
      <c r="H28" s="99">
        <v>87</v>
      </c>
      <c r="I28" s="99">
        <v>43</v>
      </c>
      <c r="J28" s="99">
        <v>58</v>
      </c>
      <c r="K28" s="59"/>
      <c r="L28" s="99">
        <v>20</v>
      </c>
      <c r="M28" s="99">
        <v>5</v>
      </c>
      <c r="N28" s="99"/>
      <c r="O28" s="99">
        <v>3</v>
      </c>
      <c r="P28" s="99"/>
      <c r="Q28" s="99" t="s">
        <v>56</v>
      </c>
      <c r="R28" s="99" t="s">
        <v>56</v>
      </c>
      <c r="S28" s="99" t="s">
        <v>56</v>
      </c>
      <c r="T28" s="99" t="s">
        <v>56</v>
      </c>
      <c r="U28" s="99" t="s">
        <v>56</v>
      </c>
      <c r="V28" s="99" t="s">
        <v>56</v>
      </c>
      <c r="W28" s="99" t="s">
        <v>56</v>
      </c>
      <c r="X28" s="99"/>
      <c r="Y28" s="1">
        <v>1</v>
      </c>
      <c r="Z28" s="1"/>
      <c r="AA28" s="1"/>
      <c r="AB28" s="1">
        <v>0</v>
      </c>
      <c r="AD28" s="47"/>
    </row>
    <row r="29" spans="1:30">
      <c r="A29" s="55">
        <v>102748</v>
      </c>
      <c r="B29" s="100" t="s">
        <v>124</v>
      </c>
      <c r="C29" s="99" t="s">
        <v>56</v>
      </c>
      <c r="D29" s="99" t="s">
        <v>56</v>
      </c>
      <c r="E29" s="99" t="s">
        <v>56</v>
      </c>
      <c r="F29" s="99" t="s">
        <v>56</v>
      </c>
      <c r="G29" s="99" t="s">
        <v>56</v>
      </c>
      <c r="H29" s="99" t="s">
        <v>56</v>
      </c>
      <c r="I29" s="99" t="s">
        <v>56</v>
      </c>
      <c r="J29" s="99" t="s">
        <v>56</v>
      </c>
      <c r="K29" s="59"/>
      <c r="L29" s="99">
        <v>32</v>
      </c>
      <c r="M29" s="99">
        <v>46</v>
      </c>
      <c r="N29" s="99">
        <v>31</v>
      </c>
      <c r="O29" s="99">
        <v>52</v>
      </c>
      <c r="P29" s="99">
        <v>94</v>
      </c>
      <c r="Q29" s="99">
        <v>80</v>
      </c>
      <c r="R29" s="99">
        <v>102</v>
      </c>
      <c r="S29" s="99">
        <v>59</v>
      </c>
      <c r="T29" s="99">
        <v>83</v>
      </c>
      <c r="U29" s="99">
        <v>45</v>
      </c>
      <c r="V29" s="99">
        <v>94</v>
      </c>
      <c r="W29" s="99">
        <v>50</v>
      </c>
      <c r="X29" s="99">
        <v>56</v>
      </c>
      <c r="Y29" s="1">
        <v>18</v>
      </c>
      <c r="Z29" s="1">
        <v>34</v>
      </c>
      <c r="AA29" s="1">
        <v>38</v>
      </c>
      <c r="AB29" s="1">
        <v>29</v>
      </c>
      <c r="AD29" s="47"/>
    </row>
    <row r="30" spans="1:30">
      <c r="A30" s="55">
        <v>104819</v>
      </c>
      <c r="B30" s="100" t="s">
        <v>125</v>
      </c>
      <c r="C30" s="99" t="s">
        <v>56</v>
      </c>
      <c r="D30" s="99" t="s">
        <v>56</v>
      </c>
      <c r="E30" s="99" t="s">
        <v>56</v>
      </c>
      <c r="F30" s="99" t="s">
        <v>56</v>
      </c>
      <c r="G30" s="99" t="s">
        <v>56</v>
      </c>
      <c r="H30" s="99" t="s">
        <v>56</v>
      </c>
      <c r="I30" s="99" t="s">
        <v>56</v>
      </c>
      <c r="J30" s="99" t="s">
        <v>56</v>
      </c>
      <c r="K30" s="59"/>
      <c r="L30" s="99" t="s">
        <v>56</v>
      </c>
      <c r="M30" s="99" t="s">
        <v>56</v>
      </c>
      <c r="N30" s="99" t="s">
        <v>56</v>
      </c>
      <c r="O30" s="99" t="s">
        <v>56</v>
      </c>
      <c r="P30" s="99">
        <v>6</v>
      </c>
      <c r="Q30" s="99">
        <v>7</v>
      </c>
      <c r="R30" s="99" t="s">
        <v>56</v>
      </c>
      <c r="S30" s="99" t="s">
        <v>56</v>
      </c>
      <c r="T30" s="99">
        <v>7</v>
      </c>
      <c r="U30" s="99">
        <v>8</v>
      </c>
      <c r="V30" s="99">
        <v>8</v>
      </c>
      <c r="W30" s="99">
        <v>5</v>
      </c>
      <c r="X30" s="99">
        <v>9</v>
      </c>
      <c r="Y30" s="1">
        <v>9</v>
      </c>
      <c r="Z30" s="1">
        <v>8</v>
      </c>
      <c r="AA30" s="1">
        <v>11</v>
      </c>
      <c r="AB30" s="1">
        <v>8</v>
      </c>
      <c r="AD30" s="47"/>
    </row>
    <row r="31" spans="1:30">
      <c r="A31" s="55">
        <v>9583</v>
      </c>
      <c r="B31" s="100" t="s">
        <v>126</v>
      </c>
      <c r="C31" s="99">
        <v>8</v>
      </c>
      <c r="D31" s="99">
        <v>21</v>
      </c>
      <c r="E31" s="99">
        <v>36</v>
      </c>
      <c r="F31" s="99">
        <v>22</v>
      </c>
      <c r="G31" s="99">
        <v>16</v>
      </c>
      <c r="H31" s="99">
        <v>31</v>
      </c>
      <c r="I31" s="99">
        <v>11</v>
      </c>
      <c r="J31" s="99">
        <v>15</v>
      </c>
      <c r="K31" s="59"/>
      <c r="L31" s="99">
        <v>29</v>
      </c>
      <c r="M31" s="99">
        <v>17</v>
      </c>
      <c r="N31" s="99">
        <v>16</v>
      </c>
      <c r="O31" s="99">
        <v>10</v>
      </c>
      <c r="P31" s="99">
        <v>71</v>
      </c>
      <c r="Q31" s="99">
        <v>59</v>
      </c>
      <c r="R31" s="99">
        <v>71</v>
      </c>
      <c r="S31" s="99">
        <v>34</v>
      </c>
      <c r="T31" s="99">
        <v>76</v>
      </c>
      <c r="U31" s="99">
        <v>44</v>
      </c>
      <c r="V31" s="99">
        <v>74</v>
      </c>
      <c r="W31" s="99">
        <v>41</v>
      </c>
      <c r="X31" s="99">
        <v>41</v>
      </c>
      <c r="Y31" s="1">
        <v>10</v>
      </c>
      <c r="Z31" s="1">
        <v>27</v>
      </c>
      <c r="AA31" s="1">
        <v>16</v>
      </c>
      <c r="AB31" s="1">
        <v>8</v>
      </c>
      <c r="AD31" s="47"/>
    </row>
    <row r="32" spans="1:30">
      <c r="A32" s="55">
        <v>54840</v>
      </c>
      <c r="B32" s="100" t="s">
        <v>127</v>
      </c>
      <c r="C32" s="99">
        <v>35</v>
      </c>
      <c r="D32" s="99">
        <v>123</v>
      </c>
      <c r="E32" s="99">
        <v>26</v>
      </c>
      <c r="F32" s="99">
        <v>188</v>
      </c>
      <c r="G32" s="99">
        <v>3</v>
      </c>
      <c r="H32" s="99">
        <v>179</v>
      </c>
      <c r="I32" s="99">
        <v>10</v>
      </c>
      <c r="J32" s="99">
        <v>161</v>
      </c>
      <c r="K32" s="59"/>
      <c r="L32" s="99" t="s">
        <v>56</v>
      </c>
      <c r="M32" s="99" t="s">
        <v>56</v>
      </c>
      <c r="N32" s="99" t="s">
        <v>56</v>
      </c>
      <c r="O32" s="99" t="s">
        <v>56</v>
      </c>
      <c r="P32" s="99" t="s">
        <v>56</v>
      </c>
      <c r="Q32" s="99" t="s">
        <v>56</v>
      </c>
      <c r="R32" s="99" t="s">
        <v>56</v>
      </c>
      <c r="S32" s="99" t="s">
        <v>56</v>
      </c>
      <c r="T32" s="99" t="s">
        <v>56</v>
      </c>
      <c r="U32" s="99" t="s">
        <v>56</v>
      </c>
      <c r="V32" s="99" t="s">
        <v>56</v>
      </c>
      <c r="W32" s="99" t="s">
        <v>56</v>
      </c>
      <c r="X32" s="99"/>
      <c r="Y32" s="1"/>
      <c r="Z32" s="1"/>
      <c r="AA32" s="1"/>
      <c r="AB32" s="1">
        <v>0</v>
      </c>
      <c r="AD32" s="47"/>
    </row>
    <row r="33" spans="1:30">
      <c r="A33" s="55">
        <v>4579</v>
      </c>
      <c r="B33" s="100" t="s">
        <v>128</v>
      </c>
      <c r="C33" s="99">
        <v>23</v>
      </c>
      <c r="D33" s="99">
        <v>49</v>
      </c>
      <c r="E33" s="99">
        <v>23</v>
      </c>
      <c r="F33" s="99">
        <v>29</v>
      </c>
      <c r="G33" s="99">
        <v>25</v>
      </c>
      <c r="H33" s="99">
        <v>65</v>
      </c>
      <c r="I33" s="99">
        <v>29</v>
      </c>
      <c r="J33" s="99">
        <v>45</v>
      </c>
      <c r="K33" s="59"/>
      <c r="L33" s="99">
        <v>43</v>
      </c>
      <c r="M33" s="99">
        <v>52</v>
      </c>
      <c r="N33" s="99">
        <v>24</v>
      </c>
      <c r="O33" s="99">
        <v>56</v>
      </c>
      <c r="P33" s="99">
        <v>43</v>
      </c>
      <c r="Q33" s="99">
        <v>54</v>
      </c>
      <c r="R33" s="99">
        <v>24</v>
      </c>
      <c r="S33" s="99">
        <v>24</v>
      </c>
      <c r="T33" s="99">
        <v>42</v>
      </c>
      <c r="U33" s="99">
        <v>35</v>
      </c>
      <c r="V33" s="99">
        <v>31</v>
      </c>
      <c r="W33" s="99">
        <v>23</v>
      </c>
      <c r="X33" s="99">
        <v>7</v>
      </c>
      <c r="Y33" s="1">
        <v>9</v>
      </c>
      <c r="Z33" s="1">
        <v>23</v>
      </c>
      <c r="AA33" s="1">
        <v>22</v>
      </c>
      <c r="AB33" s="1">
        <v>28</v>
      </c>
      <c r="AD33" s="47"/>
    </row>
    <row r="34" spans="1:30" ht="25.5">
      <c r="A34" s="55">
        <v>102749</v>
      </c>
      <c r="B34" s="100" t="s">
        <v>129</v>
      </c>
      <c r="C34" s="99" t="s">
        <v>56</v>
      </c>
      <c r="D34" s="99" t="s">
        <v>56</v>
      </c>
      <c r="E34" s="99" t="s">
        <v>56</v>
      </c>
      <c r="F34" s="99" t="s">
        <v>56</v>
      </c>
      <c r="G34" s="99" t="s">
        <v>56</v>
      </c>
      <c r="H34" s="99" t="s">
        <v>56</v>
      </c>
      <c r="I34" s="99" t="s">
        <v>56</v>
      </c>
      <c r="J34" s="99" t="s">
        <v>56</v>
      </c>
      <c r="K34" s="59"/>
      <c r="L34" s="99">
        <v>31</v>
      </c>
      <c r="M34" s="99">
        <v>27</v>
      </c>
      <c r="N34" s="99">
        <v>19</v>
      </c>
      <c r="O34" s="99">
        <v>29</v>
      </c>
      <c r="P34" s="99">
        <v>17</v>
      </c>
      <c r="Q34" s="99">
        <v>39</v>
      </c>
      <c r="R34" s="99">
        <v>17</v>
      </c>
      <c r="S34" s="99">
        <v>20</v>
      </c>
      <c r="T34" s="99">
        <v>18</v>
      </c>
      <c r="U34" s="99">
        <v>15</v>
      </c>
      <c r="V34" s="99">
        <v>18</v>
      </c>
      <c r="W34" s="99">
        <v>11</v>
      </c>
      <c r="X34" s="99">
        <v>9</v>
      </c>
      <c r="Y34" s="1">
        <v>17</v>
      </c>
      <c r="Z34" s="1">
        <v>12</v>
      </c>
      <c r="AA34" s="1">
        <v>7</v>
      </c>
      <c r="AB34" s="1">
        <v>7</v>
      </c>
      <c r="AD34" s="47"/>
    </row>
    <row r="35" spans="1:30" ht="24.75" customHeight="1">
      <c r="A35" s="55">
        <v>3671</v>
      </c>
      <c r="B35" s="100" t="s">
        <v>130</v>
      </c>
      <c r="C35" s="99">
        <v>65</v>
      </c>
      <c r="D35" s="99">
        <v>173</v>
      </c>
      <c r="E35" s="99">
        <v>100</v>
      </c>
      <c r="F35" s="99">
        <v>144</v>
      </c>
      <c r="G35" s="99">
        <v>112</v>
      </c>
      <c r="H35" s="99">
        <v>178</v>
      </c>
      <c r="I35" s="99">
        <v>116</v>
      </c>
      <c r="J35" s="99">
        <v>169</v>
      </c>
      <c r="K35" s="59"/>
      <c r="L35" s="99">
        <v>92</v>
      </c>
      <c r="M35" s="99">
        <v>161</v>
      </c>
      <c r="N35" s="99">
        <v>137</v>
      </c>
      <c r="O35" s="99">
        <v>186</v>
      </c>
      <c r="P35" s="99">
        <v>144</v>
      </c>
      <c r="Q35" s="99">
        <v>211</v>
      </c>
      <c r="R35" s="99">
        <v>164</v>
      </c>
      <c r="S35" s="99">
        <v>142</v>
      </c>
      <c r="T35" s="99">
        <v>132</v>
      </c>
      <c r="U35" s="99">
        <v>204</v>
      </c>
      <c r="V35" s="99">
        <v>183</v>
      </c>
      <c r="W35" s="99">
        <v>145</v>
      </c>
      <c r="X35" s="99">
        <v>153</v>
      </c>
      <c r="Y35" s="1">
        <v>142</v>
      </c>
      <c r="Z35" s="1">
        <f>85+107+19</f>
        <v>211</v>
      </c>
      <c r="AA35" s="1">
        <v>134</v>
      </c>
      <c r="AB35" s="1">
        <v>145</v>
      </c>
      <c r="AD35" s="47"/>
    </row>
    <row r="36" spans="1:30" ht="18" customHeight="1">
      <c r="A36" s="55">
        <v>102820</v>
      </c>
      <c r="B36" s="100" t="s">
        <v>131</v>
      </c>
      <c r="C36" s="99" t="s">
        <v>56</v>
      </c>
      <c r="D36" s="99" t="s">
        <v>56</v>
      </c>
      <c r="E36" s="99" t="s">
        <v>56</v>
      </c>
      <c r="F36" s="99" t="s">
        <v>56</v>
      </c>
      <c r="G36" s="99" t="s">
        <v>56</v>
      </c>
      <c r="H36" s="99" t="s">
        <v>56</v>
      </c>
      <c r="I36" s="99" t="s">
        <v>56</v>
      </c>
      <c r="J36" s="99" t="s">
        <v>56</v>
      </c>
      <c r="K36" s="59"/>
      <c r="L36" s="99">
        <v>79</v>
      </c>
      <c r="M36" s="99">
        <v>66</v>
      </c>
      <c r="N36" s="99">
        <v>37</v>
      </c>
      <c r="O36" s="99">
        <v>28</v>
      </c>
      <c r="P36" s="99">
        <v>98</v>
      </c>
      <c r="Q36" s="99">
        <v>79</v>
      </c>
      <c r="R36" s="99">
        <v>49</v>
      </c>
      <c r="S36" s="99">
        <v>50</v>
      </c>
      <c r="T36" s="99">
        <v>63</v>
      </c>
      <c r="U36" s="99">
        <v>32</v>
      </c>
      <c r="V36" s="99">
        <v>47</v>
      </c>
      <c r="W36" s="99">
        <v>50</v>
      </c>
      <c r="X36" s="99">
        <v>48</v>
      </c>
      <c r="Y36" s="1">
        <v>19</v>
      </c>
      <c r="Z36" s="1">
        <v>34</v>
      </c>
      <c r="AA36" s="1">
        <v>17</v>
      </c>
      <c r="AB36" s="1">
        <v>18</v>
      </c>
      <c r="AD36" s="47"/>
    </row>
    <row r="37" spans="1:30">
      <c r="A37" s="55">
        <v>52476</v>
      </c>
      <c r="B37" s="100" t="s">
        <v>132</v>
      </c>
      <c r="C37" s="99" t="s">
        <v>56</v>
      </c>
      <c r="D37" s="99" t="s">
        <v>56</v>
      </c>
      <c r="E37" s="99" t="s">
        <v>56</v>
      </c>
      <c r="F37" s="99">
        <v>3</v>
      </c>
      <c r="G37" s="99" t="s">
        <v>56</v>
      </c>
      <c r="H37" s="99" t="s">
        <v>56</v>
      </c>
      <c r="I37" s="99" t="s">
        <v>56</v>
      </c>
      <c r="J37" s="99">
        <v>1</v>
      </c>
      <c r="K37" s="59"/>
      <c r="L37" s="99" t="s">
        <v>56</v>
      </c>
      <c r="M37" s="99" t="s">
        <v>56</v>
      </c>
      <c r="N37" s="99" t="s">
        <v>56</v>
      </c>
      <c r="O37" s="99" t="s">
        <v>56</v>
      </c>
      <c r="P37" s="99" t="s">
        <v>56</v>
      </c>
      <c r="Q37" s="99" t="s">
        <v>56</v>
      </c>
      <c r="R37" s="99" t="s">
        <v>56</v>
      </c>
      <c r="S37" s="99" t="s">
        <v>56</v>
      </c>
      <c r="T37" s="99" t="s">
        <v>56</v>
      </c>
      <c r="U37" s="99" t="s">
        <v>56</v>
      </c>
      <c r="V37" s="99" t="s">
        <v>56</v>
      </c>
      <c r="W37" s="99" t="s">
        <v>56</v>
      </c>
      <c r="X37" s="99"/>
      <c r="Y37" s="1"/>
      <c r="Z37" s="1"/>
      <c r="AA37" s="1"/>
      <c r="AB37" s="1">
        <v>0</v>
      </c>
      <c r="AD37" s="47"/>
    </row>
    <row r="38" spans="1:30" ht="18" customHeight="1">
      <c r="A38" s="55">
        <v>3063</v>
      </c>
      <c r="B38" s="100" t="s">
        <v>133</v>
      </c>
      <c r="C38" s="99">
        <v>18</v>
      </c>
      <c r="D38" s="99">
        <v>30</v>
      </c>
      <c r="E38" s="99">
        <v>24</v>
      </c>
      <c r="F38" s="99">
        <v>30</v>
      </c>
      <c r="G38" s="99">
        <v>31</v>
      </c>
      <c r="H38" s="99">
        <v>40</v>
      </c>
      <c r="I38" s="99">
        <v>18</v>
      </c>
      <c r="J38" s="99">
        <v>27</v>
      </c>
      <c r="K38" s="59"/>
      <c r="L38" s="99" t="s">
        <v>56</v>
      </c>
      <c r="M38" s="99">
        <v>2</v>
      </c>
      <c r="N38" s="99" t="s">
        <v>56</v>
      </c>
      <c r="O38" s="99" t="s">
        <v>56</v>
      </c>
      <c r="P38" s="99" t="s">
        <v>56</v>
      </c>
      <c r="Q38" s="99" t="s">
        <v>56</v>
      </c>
      <c r="R38" s="99" t="s">
        <v>56</v>
      </c>
      <c r="S38" s="99" t="s">
        <v>56</v>
      </c>
      <c r="T38" s="99" t="s">
        <v>56</v>
      </c>
      <c r="U38" s="99" t="s">
        <v>56</v>
      </c>
      <c r="V38" s="99"/>
      <c r="W38" s="99" t="s">
        <v>56</v>
      </c>
      <c r="X38" s="99"/>
      <c r="Y38" s="1"/>
      <c r="Z38" s="1"/>
      <c r="AA38" s="1"/>
      <c r="AB38" s="1">
        <v>0</v>
      </c>
      <c r="AD38" s="47"/>
    </row>
    <row r="39" spans="1:30" ht="24.75" customHeight="1">
      <c r="A39" s="55">
        <v>106886</v>
      </c>
      <c r="B39" s="100" t="s">
        <v>134</v>
      </c>
      <c r="C39" s="99"/>
      <c r="D39" s="99"/>
      <c r="E39" s="99"/>
      <c r="F39" s="99"/>
      <c r="G39" s="99"/>
      <c r="H39" s="99"/>
      <c r="I39" s="99"/>
      <c r="J39" s="99"/>
      <c r="K39" s="5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</v>
      </c>
      <c r="W39" s="99">
        <v>4</v>
      </c>
      <c r="X39" s="99"/>
      <c r="Y39" s="1">
        <v>5</v>
      </c>
      <c r="Z39" s="1">
        <v>2</v>
      </c>
      <c r="AA39" s="1">
        <v>3</v>
      </c>
      <c r="AB39" s="1">
        <v>0</v>
      </c>
      <c r="AD39" s="47"/>
    </row>
    <row r="40" spans="1:30">
      <c r="A40" s="55">
        <v>4578</v>
      </c>
      <c r="B40" s="100" t="s">
        <v>135</v>
      </c>
      <c r="C40" s="99">
        <v>4</v>
      </c>
      <c r="D40" s="99">
        <v>4</v>
      </c>
      <c r="E40" s="99">
        <v>6</v>
      </c>
      <c r="F40" s="99">
        <v>6</v>
      </c>
      <c r="G40" s="99">
        <v>2</v>
      </c>
      <c r="H40" s="99"/>
      <c r="I40" s="99">
        <v>2</v>
      </c>
      <c r="J40" s="99" t="s">
        <v>56</v>
      </c>
      <c r="K40" s="59"/>
      <c r="L40" s="99" t="s">
        <v>56</v>
      </c>
      <c r="M40" s="99" t="s">
        <v>56</v>
      </c>
      <c r="N40" s="99" t="s">
        <v>56</v>
      </c>
      <c r="O40" s="99" t="s">
        <v>56</v>
      </c>
      <c r="P40" s="99">
        <v>5</v>
      </c>
      <c r="Q40" s="99" t="s">
        <v>56</v>
      </c>
      <c r="R40" s="99">
        <v>1</v>
      </c>
      <c r="S40" s="99" t="s">
        <v>56</v>
      </c>
      <c r="T40" s="99" t="s">
        <v>56</v>
      </c>
      <c r="U40" s="99" t="s">
        <v>56</v>
      </c>
      <c r="V40" s="99" t="s">
        <v>56</v>
      </c>
      <c r="W40" s="99" t="s">
        <v>56</v>
      </c>
      <c r="X40" s="99"/>
      <c r="Y40" s="1"/>
      <c r="Z40" s="1"/>
      <c r="AA40" s="1"/>
      <c r="AB40" s="1">
        <v>0</v>
      </c>
      <c r="AD40" s="47"/>
    </row>
    <row r="41" spans="1:30">
      <c r="A41" s="55">
        <v>103479</v>
      </c>
      <c r="B41" s="100" t="s">
        <v>136</v>
      </c>
      <c r="C41" s="99"/>
      <c r="D41" s="99"/>
      <c r="E41" s="99"/>
      <c r="F41" s="99"/>
      <c r="G41" s="99"/>
      <c r="H41" s="99"/>
      <c r="I41" s="99"/>
      <c r="J41" s="99"/>
      <c r="K41" s="59"/>
      <c r="L41" s="99"/>
      <c r="M41" s="99"/>
      <c r="N41" s="99"/>
      <c r="O41" s="99"/>
      <c r="P41" s="99"/>
      <c r="Q41" s="99"/>
      <c r="R41" s="99"/>
      <c r="S41" s="99">
        <v>1</v>
      </c>
      <c r="T41" s="99" t="s">
        <v>56</v>
      </c>
      <c r="U41" s="99" t="s">
        <v>56</v>
      </c>
      <c r="V41" s="99">
        <v>3</v>
      </c>
      <c r="W41" s="99">
        <v>1</v>
      </c>
      <c r="X41" s="99">
        <v>1</v>
      </c>
      <c r="Y41" s="1">
        <v>1</v>
      </c>
      <c r="Z41" s="1"/>
      <c r="AA41" s="1">
        <v>1</v>
      </c>
      <c r="AB41" s="1">
        <v>1</v>
      </c>
      <c r="AD41" s="47"/>
    </row>
    <row r="42" spans="1:30">
      <c r="A42" s="55">
        <v>104670</v>
      </c>
      <c r="B42" s="100" t="s">
        <v>137</v>
      </c>
      <c r="C42" s="99"/>
      <c r="D42" s="99"/>
      <c r="E42" s="99"/>
      <c r="F42" s="99"/>
      <c r="G42" s="99"/>
      <c r="H42" s="99"/>
      <c r="I42" s="99"/>
      <c r="J42" s="99"/>
      <c r="K42" s="59"/>
      <c r="L42" s="99"/>
      <c r="M42" s="99"/>
      <c r="N42" s="99"/>
      <c r="O42" s="99"/>
      <c r="P42" s="99"/>
      <c r="Q42" s="99" t="s">
        <v>56</v>
      </c>
      <c r="R42" s="99">
        <v>2</v>
      </c>
      <c r="S42" s="99" t="s">
        <v>56</v>
      </c>
      <c r="T42" s="99" t="s">
        <v>56</v>
      </c>
      <c r="U42" s="99">
        <v>2</v>
      </c>
      <c r="V42" s="99">
        <v>1</v>
      </c>
      <c r="W42" s="99">
        <v>2</v>
      </c>
      <c r="X42" s="99">
        <v>6</v>
      </c>
      <c r="Y42" s="1">
        <v>2</v>
      </c>
      <c r="Z42" s="1">
        <v>5</v>
      </c>
      <c r="AA42" s="1">
        <v>2</v>
      </c>
      <c r="AB42" s="1">
        <v>1</v>
      </c>
      <c r="AD42" s="47"/>
    </row>
    <row r="43" spans="1:30">
      <c r="A43" s="55">
        <v>4903</v>
      </c>
      <c r="B43" s="100" t="s">
        <v>138</v>
      </c>
      <c r="C43" s="99">
        <v>2</v>
      </c>
      <c r="D43" s="99">
        <v>4</v>
      </c>
      <c r="E43" s="99">
        <v>2</v>
      </c>
      <c r="F43" s="99">
        <v>4</v>
      </c>
      <c r="G43" s="99">
        <v>1</v>
      </c>
      <c r="H43" s="99">
        <v>2</v>
      </c>
      <c r="I43" s="99" t="s">
        <v>56</v>
      </c>
      <c r="J43" s="99" t="s">
        <v>56</v>
      </c>
      <c r="K43" s="59"/>
      <c r="L43" s="99" t="s">
        <v>56</v>
      </c>
      <c r="M43" s="99">
        <v>1</v>
      </c>
      <c r="N43" s="99" t="s">
        <v>56</v>
      </c>
      <c r="O43" s="99" t="s">
        <v>56</v>
      </c>
      <c r="P43" s="99" t="s">
        <v>56</v>
      </c>
      <c r="Q43" s="99" t="s">
        <v>56</v>
      </c>
      <c r="R43" s="99" t="s">
        <v>56</v>
      </c>
      <c r="S43" s="99" t="s">
        <v>56</v>
      </c>
      <c r="T43" s="99" t="s">
        <v>56</v>
      </c>
      <c r="U43" s="99" t="s">
        <v>56</v>
      </c>
      <c r="V43" s="99" t="s">
        <v>56</v>
      </c>
      <c r="W43" s="99" t="s">
        <v>56</v>
      </c>
      <c r="X43" s="99"/>
      <c r="Y43" s="1"/>
      <c r="Z43" s="1"/>
      <c r="AA43" s="1"/>
      <c r="AB43" s="1">
        <v>0</v>
      </c>
      <c r="AD43" s="47"/>
    </row>
    <row r="44" spans="1:30">
      <c r="B44" s="101" t="s">
        <v>71</v>
      </c>
      <c r="C44" s="120">
        <f t="shared" ref="C44:J44" si="3">SUM(C21:C43)</f>
        <v>293</v>
      </c>
      <c r="D44" s="97">
        <f t="shared" si="3"/>
        <v>612</v>
      </c>
      <c r="E44" s="97">
        <f t="shared" si="3"/>
        <v>419</v>
      </c>
      <c r="F44" s="97">
        <f t="shared" si="3"/>
        <v>725</v>
      </c>
      <c r="G44" s="97">
        <f t="shared" si="3"/>
        <v>364</v>
      </c>
      <c r="H44" s="97">
        <f t="shared" si="3"/>
        <v>771</v>
      </c>
      <c r="I44" s="97">
        <f t="shared" si="3"/>
        <v>319</v>
      </c>
      <c r="J44" s="97">
        <f t="shared" si="3"/>
        <v>683</v>
      </c>
      <c r="K44" s="59"/>
      <c r="L44" s="97">
        <f t="shared" ref="L44:X44" si="4">SUM(L21:L43)</f>
        <v>538</v>
      </c>
      <c r="M44" s="97">
        <f t="shared" si="4"/>
        <v>563</v>
      </c>
      <c r="N44" s="97">
        <f t="shared" si="4"/>
        <v>439</v>
      </c>
      <c r="O44" s="97">
        <f t="shared" si="4"/>
        <v>525</v>
      </c>
      <c r="P44" s="97">
        <f t="shared" si="4"/>
        <v>583</v>
      </c>
      <c r="Q44" s="97">
        <f t="shared" si="4"/>
        <v>685</v>
      </c>
      <c r="R44" s="97">
        <f t="shared" si="4"/>
        <v>544</v>
      </c>
      <c r="S44" s="97">
        <f t="shared" si="4"/>
        <v>419</v>
      </c>
      <c r="T44" s="97">
        <f t="shared" si="4"/>
        <v>520</v>
      </c>
      <c r="U44" s="97">
        <f t="shared" si="4"/>
        <v>508</v>
      </c>
      <c r="V44" s="97">
        <f t="shared" si="4"/>
        <v>546</v>
      </c>
      <c r="W44" s="97">
        <f t="shared" si="4"/>
        <v>391</v>
      </c>
      <c r="X44" s="97">
        <f t="shared" si="4"/>
        <v>397</v>
      </c>
      <c r="Y44" s="97">
        <v>254</v>
      </c>
      <c r="Z44" s="97">
        <f>SUM(Z21:Z43)</f>
        <v>396</v>
      </c>
      <c r="AA44" s="97">
        <v>301</v>
      </c>
      <c r="AB44" s="125">
        <v>269</v>
      </c>
      <c r="AD44" s="47"/>
    </row>
    <row r="45" spans="1:30">
      <c r="B45" s="67"/>
      <c r="C45" s="45"/>
      <c r="D45" s="45"/>
      <c r="E45" s="45"/>
      <c r="F45" s="45"/>
      <c r="G45" s="45"/>
      <c r="H45" s="45"/>
      <c r="I45" s="45"/>
      <c r="J45" s="45"/>
      <c r="K45" s="59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D45" s="47"/>
    </row>
    <row r="46" spans="1:30">
      <c r="B46" s="94" t="s">
        <v>45</v>
      </c>
      <c r="C46" s="122" t="s">
        <v>4</v>
      </c>
      <c r="D46" s="94" t="s">
        <v>5</v>
      </c>
      <c r="E46" s="94" t="s">
        <v>6</v>
      </c>
      <c r="F46" s="94" t="s">
        <v>7</v>
      </c>
      <c r="G46" s="94" t="s">
        <v>8</v>
      </c>
      <c r="H46" s="94" t="s">
        <v>9</v>
      </c>
      <c r="I46" s="94" t="s">
        <v>10</v>
      </c>
      <c r="J46" s="94" t="s">
        <v>11</v>
      </c>
      <c r="K46" s="59"/>
      <c r="L46" s="94" t="s">
        <v>12</v>
      </c>
      <c r="M46" s="94" t="s">
        <v>13</v>
      </c>
      <c r="N46" s="94" t="s">
        <v>14</v>
      </c>
      <c r="O46" s="94" t="s">
        <v>15</v>
      </c>
      <c r="P46" s="94" t="s">
        <v>16</v>
      </c>
      <c r="Q46" s="94" t="s">
        <v>17</v>
      </c>
      <c r="R46" s="94" t="s">
        <v>18</v>
      </c>
      <c r="S46" s="94" t="s">
        <v>19</v>
      </c>
      <c r="T46" s="94" t="s">
        <v>20</v>
      </c>
      <c r="U46" s="94" t="s">
        <v>21</v>
      </c>
      <c r="V46" s="94" t="s">
        <v>22</v>
      </c>
      <c r="W46" s="94" t="s">
        <v>23</v>
      </c>
      <c r="X46" s="94" t="s">
        <v>24</v>
      </c>
      <c r="Y46" s="116" t="s">
        <v>25</v>
      </c>
      <c r="Z46" s="116" t="s">
        <v>26</v>
      </c>
      <c r="AA46" s="116" t="s">
        <v>27</v>
      </c>
      <c r="AB46" s="116" t="s">
        <v>28</v>
      </c>
      <c r="AD46" s="47"/>
    </row>
    <row r="47" spans="1:30">
      <c r="A47" s="55">
        <v>11269</v>
      </c>
      <c r="B47" s="100" t="s">
        <v>139</v>
      </c>
      <c r="C47" s="99">
        <v>4</v>
      </c>
      <c r="D47" s="99">
        <v>9</v>
      </c>
      <c r="E47" s="99">
        <v>21</v>
      </c>
      <c r="F47" s="99">
        <v>34</v>
      </c>
      <c r="G47" s="99" t="s">
        <v>56</v>
      </c>
      <c r="H47" s="99">
        <v>49</v>
      </c>
      <c r="I47" s="99">
        <v>1</v>
      </c>
      <c r="J47" s="99">
        <v>35</v>
      </c>
      <c r="K47" s="59"/>
      <c r="L47" s="99" t="s">
        <v>56</v>
      </c>
      <c r="M47" s="99">
        <v>29</v>
      </c>
      <c r="N47" s="99">
        <v>44</v>
      </c>
      <c r="O47" s="99">
        <v>28</v>
      </c>
      <c r="P47" s="99">
        <v>43</v>
      </c>
      <c r="Q47" s="99">
        <v>32</v>
      </c>
      <c r="R47" s="99">
        <v>29</v>
      </c>
      <c r="S47" s="99">
        <v>21</v>
      </c>
      <c r="T47" s="99">
        <v>25</v>
      </c>
      <c r="U47" s="99">
        <v>17</v>
      </c>
      <c r="V47" s="99">
        <v>25</v>
      </c>
      <c r="W47" s="99">
        <v>18</v>
      </c>
      <c r="X47" s="99">
        <v>18</v>
      </c>
      <c r="Y47" s="1">
        <v>10</v>
      </c>
      <c r="Z47" s="1">
        <v>16</v>
      </c>
      <c r="AA47" s="1">
        <v>15</v>
      </c>
      <c r="AB47" s="1">
        <v>17</v>
      </c>
      <c r="AD47" s="47"/>
    </row>
    <row r="48" spans="1:30" ht="30" customHeight="1">
      <c r="A48" s="55">
        <v>4456</v>
      </c>
      <c r="B48" s="100" t="s">
        <v>140</v>
      </c>
      <c r="C48" s="99">
        <v>12</v>
      </c>
      <c r="D48" s="99">
        <v>33</v>
      </c>
      <c r="E48" s="99">
        <v>16</v>
      </c>
      <c r="F48" s="99">
        <v>33</v>
      </c>
      <c r="G48" s="99">
        <v>48</v>
      </c>
      <c r="H48" s="99">
        <v>31</v>
      </c>
      <c r="I48" s="99">
        <v>24</v>
      </c>
      <c r="J48" s="99">
        <v>33</v>
      </c>
      <c r="K48" s="59"/>
      <c r="L48" s="99">
        <v>12</v>
      </c>
      <c r="M48" s="99" t="s">
        <v>56</v>
      </c>
      <c r="N48" s="99">
        <v>22</v>
      </c>
      <c r="O48" s="99">
        <v>15</v>
      </c>
      <c r="P48" s="99">
        <v>14</v>
      </c>
      <c r="Q48" s="99">
        <v>12</v>
      </c>
      <c r="R48" s="99">
        <v>5</v>
      </c>
      <c r="S48" s="99">
        <v>10</v>
      </c>
      <c r="T48" s="99">
        <v>7</v>
      </c>
      <c r="U48" s="99">
        <v>7</v>
      </c>
      <c r="V48" s="99">
        <v>6</v>
      </c>
      <c r="W48" s="99">
        <v>7</v>
      </c>
      <c r="X48" s="99"/>
      <c r="Y48" s="1">
        <v>13</v>
      </c>
      <c r="Z48" s="1">
        <v>8</v>
      </c>
      <c r="AA48" s="1">
        <v>7</v>
      </c>
      <c r="AB48" s="1">
        <v>4</v>
      </c>
      <c r="AD48" s="47"/>
    </row>
    <row r="49" spans="1:30" ht="24.6" hidden="1" customHeight="1">
      <c r="A49" s="55">
        <v>9802</v>
      </c>
      <c r="B49" s="100" t="s">
        <v>141</v>
      </c>
      <c r="C49" s="99" t="s">
        <v>56</v>
      </c>
      <c r="D49" s="99" t="s">
        <v>56</v>
      </c>
      <c r="E49" s="99" t="s">
        <v>56</v>
      </c>
      <c r="F49" s="99" t="s">
        <v>56</v>
      </c>
      <c r="G49" s="99" t="s">
        <v>56</v>
      </c>
      <c r="H49" s="99" t="s">
        <v>56</v>
      </c>
      <c r="I49" s="99" t="s">
        <v>56</v>
      </c>
      <c r="J49" s="99" t="s">
        <v>56</v>
      </c>
      <c r="K49" s="59"/>
      <c r="L49" s="99" t="s">
        <v>56</v>
      </c>
      <c r="M49" s="99" t="s">
        <v>56</v>
      </c>
      <c r="N49" s="99" t="s">
        <v>56</v>
      </c>
      <c r="O49" s="99" t="s">
        <v>56</v>
      </c>
      <c r="P49" s="99" t="s">
        <v>56</v>
      </c>
      <c r="Q49" s="99" t="s">
        <v>56</v>
      </c>
      <c r="R49" s="99" t="s">
        <v>56</v>
      </c>
      <c r="S49" s="99">
        <v>2</v>
      </c>
      <c r="T49" s="99" t="s">
        <v>56</v>
      </c>
      <c r="U49" s="99" t="s">
        <v>56</v>
      </c>
      <c r="V49" s="99"/>
      <c r="W49" s="99"/>
      <c r="X49" s="99"/>
      <c r="Y49" s="1"/>
      <c r="Z49" s="1">
        <v>0</v>
      </c>
      <c r="AA49" s="1"/>
      <c r="AB49" s="1">
        <v>0</v>
      </c>
      <c r="AD49" s="47"/>
    </row>
    <row r="50" spans="1:30" ht="17.25" customHeight="1">
      <c r="A50" s="55">
        <v>106207</v>
      </c>
      <c r="B50" s="100" t="s">
        <v>142</v>
      </c>
      <c r="C50" s="99" t="s">
        <v>56</v>
      </c>
      <c r="D50" s="99" t="s">
        <v>56</v>
      </c>
      <c r="E50" s="99" t="s">
        <v>56</v>
      </c>
      <c r="F50" s="99" t="s">
        <v>56</v>
      </c>
      <c r="G50" s="99" t="s">
        <v>56</v>
      </c>
      <c r="H50" s="99" t="s">
        <v>56</v>
      </c>
      <c r="I50" s="99" t="s">
        <v>56</v>
      </c>
      <c r="J50" s="99" t="s">
        <v>56</v>
      </c>
      <c r="K50" s="59"/>
      <c r="L50" s="99" t="s">
        <v>56</v>
      </c>
      <c r="M50" s="99" t="s">
        <v>56</v>
      </c>
      <c r="N50" s="99" t="s">
        <v>56</v>
      </c>
      <c r="O50" s="99" t="s">
        <v>56</v>
      </c>
      <c r="P50" s="99" t="s">
        <v>56</v>
      </c>
      <c r="Q50" s="99" t="s">
        <v>56</v>
      </c>
      <c r="R50" s="99" t="s">
        <v>56</v>
      </c>
      <c r="S50" s="99" t="s">
        <v>56</v>
      </c>
      <c r="T50" s="99" t="s">
        <v>56</v>
      </c>
      <c r="U50" s="99">
        <v>5</v>
      </c>
      <c r="V50" s="99"/>
      <c r="W50" s="99">
        <v>6</v>
      </c>
      <c r="X50" s="99"/>
      <c r="Y50" s="1"/>
      <c r="Z50" s="1">
        <v>0</v>
      </c>
      <c r="AA50" s="1"/>
      <c r="AB50" s="1">
        <v>0</v>
      </c>
      <c r="AD50" s="47"/>
    </row>
    <row r="51" spans="1:30" ht="17.25" customHeight="1">
      <c r="A51" s="55">
        <v>109031</v>
      </c>
      <c r="B51" s="100" t="s">
        <v>143</v>
      </c>
      <c r="C51" s="99"/>
      <c r="D51" s="99"/>
      <c r="E51" s="99"/>
      <c r="F51" s="99"/>
      <c r="G51" s="99"/>
      <c r="H51" s="99"/>
      <c r="I51" s="99"/>
      <c r="J51" s="99"/>
      <c r="K51" s="5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1">
        <v>8</v>
      </c>
      <c r="Z51" s="1">
        <v>0</v>
      </c>
      <c r="AA51" s="1">
        <v>1</v>
      </c>
      <c r="AB51" s="1">
        <v>8</v>
      </c>
      <c r="AD51" s="47"/>
    </row>
    <row r="52" spans="1:30" ht="17.25" customHeight="1">
      <c r="A52" s="55">
        <v>106208</v>
      </c>
      <c r="B52" s="100" t="s">
        <v>144</v>
      </c>
      <c r="C52" s="99"/>
      <c r="D52" s="99"/>
      <c r="E52" s="99"/>
      <c r="F52" s="99"/>
      <c r="G52" s="99"/>
      <c r="H52" s="99"/>
      <c r="I52" s="99"/>
      <c r="J52" s="99"/>
      <c r="K52" s="5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1">
        <v>1</v>
      </c>
      <c r="Z52" s="1">
        <v>1</v>
      </c>
      <c r="AA52" s="1"/>
      <c r="AB52" s="1">
        <v>0</v>
      </c>
      <c r="AD52" s="47"/>
    </row>
    <row r="53" spans="1:30">
      <c r="A53" s="55">
        <v>20921</v>
      </c>
      <c r="B53" s="100" t="s">
        <v>145</v>
      </c>
      <c r="C53" s="99">
        <v>5</v>
      </c>
      <c r="D53" s="99">
        <v>6</v>
      </c>
      <c r="E53" s="99">
        <v>2</v>
      </c>
      <c r="F53" s="99">
        <v>4</v>
      </c>
      <c r="G53" s="99">
        <v>3</v>
      </c>
      <c r="H53" s="99">
        <v>1</v>
      </c>
      <c r="I53" s="99">
        <v>5</v>
      </c>
      <c r="J53" s="99">
        <v>5</v>
      </c>
      <c r="K53" s="59"/>
      <c r="L53" s="99">
        <v>8</v>
      </c>
      <c r="M53" s="99">
        <v>18</v>
      </c>
      <c r="N53" s="99">
        <v>7</v>
      </c>
      <c r="O53" s="99">
        <v>27</v>
      </c>
      <c r="P53" s="99">
        <v>2</v>
      </c>
      <c r="Q53" s="99">
        <v>10</v>
      </c>
      <c r="R53" s="99">
        <v>12</v>
      </c>
      <c r="S53" s="99">
        <v>12</v>
      </c>
      <c r="T53" s="99">
        <v>10</v>
      </c>
      <c r="U53" s="99">
        <v>13</v>
      </c>
      <c r="V53" s="99">
        <v>2</v>
      </c>
      <c r="W53" s="99">
        <v>2</v>
      </c>
      <c r="X53" s="99">
        <v>2</v>
      </c>
      <c r="Y53" s="1">
        <v>1</v>
      </c>
      <c r="Z53" s="1">
        <v>3</v>
      </c>
      <c r="AA53" s="1"/>
      <c r="AB53" s="1">
        <v>1</v>
      </c>
      <c r="AD53" s="47"/>
    </row>
    <row r="54" spans="1:30">
      <c r="A54" s="55">
        <v>90361</v>
      </c>
      <c r="B54" s="100" t="s">
        <v>146</v>
      </c>
      <c r="C54" s="99" t="s">
        <v>56</v>
      </c>
      <c r="D54" s="99" t="s">
        <v>56</v>
      </c>
      <c r="E54" s="99" t="s">
        <v>56</v>
      </c>
      <c r="F54" s="99" t="s">
        <v>56</v>
      </c>
      <c r="G54" s="99">
        <v>5</v>
      </c>
      <c r="H54" s="99" t="s">
        <v>56</v>
      </c>
      <c r="I54" s="99">
        <v>1</v>
      </c>
      <c r="J54" s="99" t="s">
        <v>56</v>
      </c>
      <c r="K54" s="59"/>
      <c r="L54" s="99" t="s">
        <v>56</v>
      </c>
      <c r="M54" s="99">
        <v>1</v>
      </c>
      <c r="N54" s="99">
        <v>1</v>
      </c>
      <c r="O54" s="99">
        <v>1</v>
      </c>
      <c r="P54" s="99" t="s">
        <v>56</v>
      </c>
      <c r="Q54" s="99" t="s">
        <v>56</v>
      </c>
      <c r="R54" s="99" t="s">
        <v>56</v>
      </c>
      <c r="S54" s="99">
        <v>1</v>
      </c>
      <c r="T54" s="99" t="s">
        <v>56</v>
      </c>
      <c r="U54" s="99">
        <v>3</v>
      </c>
      <c r="V54" s="99">
        <v>2</v>
      </c>
      <c r="W54" s="99">
        <v>1</v>
      </c>
      <c r="X54" s="99">
        <v>2</v>
      </c>
      <c r="Y54" s="1">
        <v>1</v>
      </c>
      <c r="Z54" s="1">
        <v>1</v>
      </c>
      <c r="AA54" s="1"/>
      <c r="AB54" s="1">
        <v>0</v>
      </c>
      <c r="AD54" s="47"/>
    </row>
    <row r="55" spans="1:30">
      <c r="A55" s="55">
        <v>103177</v>
      </c>
      <c r="B55" s="100" t="s">
        <v>147</v>
      </c>
      <c r="C55" s="99" t="s">
        <v>56</v>
      </c>
      <c r="D55" s="99" t="s">
        <v>56</v>
      </c>
      <c r="E55" s="99" t="s">
        <v>56</v>
      </c>
      <c r="F55" s="99" t="s">
        <v>56</v>
      </c>
      <c r="G55" s="99" t="s">
        <v>56</v>
      </c>
      <c r="H55" s="99" t="s">
        <v>56</v>
      </c>
      <c r="I55" s="99" t="s">
        <v>56</v>
      </c>
      <c r="J55" s="99" t="s">
        <v>56</v>
      </c>
      <c r="K55" s="59"/>
      <c r="L55" s="99" t="s">
        <v>56</v>
      </c>
      <c r="M55" s="99" t="s">
        <v>56</v>
      </c>
      <c r="N55" s="99">
        <v>1</v>
      </c>
      <c r="O55" s="99">
        <v>6</v>
      </c>
      <c r="P55" s="99">
        <v>1</v>
      </c>
      <c r="Q55" s="99">
        <v>3</v>
      </c>
      <c r="R55" s="99">
        <v>7</v>
      </c>
      <c r="S55" s="99">
        <v>4</v>
      </c>
      <c r="T55" s="99">
        <v>3</v>
      </c>
      <c r="U55" s="99">
        <v>2</v>
      </c>
      <c r="V55" s="99">
        <v>3</v>
      </c>
      <c r="W55" s="99">
        <v>2</v>
      </c>
      <c r="X55" s="99">
        <v>7</v>
      </c>
      <c r="Y55" s="1">
        <v>3</v>
      </c>
      <c r="Z55" s="1">
        <v>2</v>
      </c>
      <c r="AA55" s="1">
        <v>4</v>
      </c>
      <c r="AB55" s="1">
        <v>5</v>
      </c>
      <c r="AD55" s="47"/>
    </row>
    <row r="56" spans="1:30">
      <c r="A56" s="55">
        <v>108944</v>
      </c>
      <c r="B56" s="100" t="s">
        <v>148</v>
      </c>
      <c r="C56" s="99"/>
      <c r="D56" s="99"/>
      <c r="E56" s="99"/>
      <c r="F56" s="99"/>
      <c r="G56" s="99"/>
      <c r="H56" s="99"/>
      <c r="I56" s="99"/>
      <c r="J56" s="99"/>
      <c r="K56" s="5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1"/>
      <c r="Z56" s="1">
        <v>8</v>
      </c>
      <c r="AA56" s="1">
        <v>4</v>
      </c>
      <c r="AB56" s="1">
        <v>0</v>
      </c>
      <c r="AD56" s="47"/>
    </row>
    <row r="57" spans="1:30">
      <c r="A57" s="55">
        <v>103118</v>
      </c>
      <c r="B57" s="100" t="s">
        <v>149</v>
      </c>
      <c r="C57" s="99" t="s">
        <v>56</v>
      </c>
      <c r="D57" s="99" t="s">
        <v>56</v>
      </c>
      <c r="E57" s="99" t="s">
        <v>56</v>
      </c>
      <c r="F57" s="99" t="s">
        <v>56</v>
      </c>
      <c r="G57" s="99" t="s">
        <v>56</v>
      </c>
      <c r="H57" s="99" t="s">
        <v>56</v>
      </c>
      <c r="I57" s="99" t="s">
        <v>56</v>
      </c>
      <c r="J57" s="99" t="s">
        <v>56</v>
      </c>
      <c r="K57" s="59"/>
      <c r="L57" s="99" t="s">
        <v>56</v>
      </c>
      <c r="M57" s="99" t="s">
        <v>56</v>
      </c>
      <c r="N57" s="99" t="s">
        <v>56</v>
      </c>
      <c r="O57" s="99" t="s">
        <v>56</v>
      </c>
      <c r="P57" s="99" t="s">
        <v>56</v>
      </c>
      <c r="Q57" s="99">
        <v>2</v>
      </c>
      <c r="R57" s="99">
        <v>4</v>
      </c>
      <c r="S57" s="99">
        <v>1</v>
      </c>
      <c r="T57" s="99">
        <v>2</v>
      </c>
      <c r="U57" s="99">
        <v>4</v>
      </c>
      <c r="V57" s="99">
        <v>5</v>
      </c>
      <c r="W57" s="99">
        <v>3</v>
      </c>
      <c r="X57" s="99">
        <v>9</v>
      </c>
      <c r="Y57" s="1">
        <v>4</v>
      </c>
      <c r="Z57" s="1">
        <v>4</v>
      </c>
      <c r="AA57" s="1">
        <v>1</v>
      </c>
      <c r="AB57" s="1">
        <v>4</v>
      </c>
      <c r="AD57" s="47"/>
    </row>
    <row r="58" spans="1:30">
      <c r="A58" s="55">
        <v>105974</v>
      </c>
      <c r="B58" s="100" t="s">
        <v>150</v>
      </c>
      <c r="C58" s="99"/>
      <c r="D58" s="99"/>
      <c r="E58" s="99"/>
      <c r="F58" s="99"/>
      <c r="G58" s="99"/>
      <c r="H58" s="99"/>
      <c r="I58" s="99"/>
      <c r="J58" s="99"/>
      <c r="K58" s="5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>
        <v>3</v>
      </c>
      <c r="W58" s="99">
        <v>8</v>
      </c>
      <c r="X58" s="99">
        <v>14</v>
      </c>
      <c r="Y58" s="1">
        <v>4</v>
      </c>
      <c r="Z58" s="1">
        <v>9</v>
      </c>
      <c r="AA58" s="1">
        <v>7</v>
      </c>
      <c r="AB58" s="1">
        <v>1</v>
      </c>
      <c r="AD58" s="47"/>
    </row>
    <row r="59" spans="1:30">
      <c r="A59" s="55">
        <v>102747</v>
      </c>
      <c r="B59" s="100" t="s">
        <v>151</v>
      </c>
      <c r="C59" s="99" t="s">
        <v>56</v>
      </c>
      <c r="D59" s="99" t="s">
        <v>56</v>
      </c>
      <c r="E59" s="99" t="s">
        <v>56</v>
      </c>
      <c r="F59" s="99" t="s">
        <v>56</v>
      </c>
      <c r="G59" s="99" t="s">
        <v>56</v>
      </c>
      <c r="H59" s="99" t="s">
        <v>56</v>
      </c>
      <c r="I59" s="99" t="s">
        <v>56</v>
      </c>
      <c r="J59" s="99" t="s">
        <v>56</v>
      </c>
      <c r="K59" s="59"/>
      <c r="L59" s="99" t="s">
        <v>56</v>
      </c>
      <c r="M59" s="99" t="s">
        <v>56</v>
      </c>
      <c r="N59" s="99" t="s">
        <v>56</v>
      </c>
      <c r="O59" s="99">
        <v>9</v>
      </c>
      <c r="P59" s="99">
        <v>9</v>
      </c>
      <c r="Q59" s="99">
        <v>6</v>
      </c>
      <c r="R59" s="99">
        <v>3</v>
      </c>
      <c r="S59" s="99">
        <v>4</v>
      </c>
      <c r="T59" s="99">
        <v>1</v>
      </c>
      <c r="U59" s="99">
        <v>1</v>
      </c>
      <c r="V59" s="99">
        <v>3</v>
      </c>
      <c r="W59" s="99">
        <v>1</v>
      </c>
      <c r="X59" s="99">
        <v>2</v>
      </c>
      <c r="Y59" s="1">
        <v>8</v>
      </c>
      <c r="Z59" s="1">
        <v>3</v>
      </c>
      <c r="AA59" s="1">
        <v>3</v>
      </c>
      <c r="AB59" s="1">
        <v>3</v>
      </c>
      <c r="AD59" s="47"/>
    </row>
    <row r="60" spans="1:30">
      <c r="A60" s="55">
        <v>104868</v>
      </c>
      <c r="B60" s="100" t="s">
        <v>152</v>
      </c>
      <c r="C60" s="99" t="s">
        <v>56</v>
      </c>
      <c r="D60" s="99" t="s">
        <v>56</v>
      </c>
      <c r="E60" s="99" t="s">
        <v>56</v>
      </c>
      <c r="F60" s="99" t="s">
        <v>56</v>
      </c>
      <c r="G60" s="99" t="s">
        <v>56</v>
      </c>
      <c r="H60" s="99" t="s">
        <v>56</v>
      </c>
      <c r="I60" s="99" t="s">
        <v>56</v>
      </c>
      <c r="J60" s="99" t="s">
        <v>56</v>
      </c>
      <c r="K60" s="59"/>
      <c r="L60" s="99" t="s">
        <v>56</v>
      </c>
      <c r="M60" s="99" t="s">
        <v>56</v>
      </c>
      <c r="N60" s="99" t="s">
        <v>56</v>
      </c>
      <c r="O60" s="99" t="s">
        <v>56</v>
      </c>
      <c r="P60" s="99" t="s">
        <v>56</v>
      </c>
      <c r="Q60" s="99" t="s">
        <v>56</v>
      </c>
      <c r="R60" s="99" t="s">
        <v>56</v>
      </c>
      <c r="S60" s="99" t="s">
        <v>56</v>
      </c>
      <c r="T60" s="99">
        <v>1</v>
      </c>
      <c r="U60" s="99" t="s">
        <v>56</v>
      </c>
      <c r="V60" s="99">
        <v>1</v>
      </c>
      <c r="W60" s="99"/>
      <c r="X60" s="99">
        <v>1</v>
      </c>
      <c r="Y60" s="1">
        <v>1</v>
      </c>
      <c r="Z60" s="1">
        <v>1</v>
      </c>
      <c r="AA60" s="1"/>
      <c r="AB60" s="1">
        <v>0</v>
      </c>
      <c r="AD60" s="47"/>
    </row>
    <row r="61" spans="1:30">
      <c r="A61" s="55">
        <v>105462</v>
      </c>
      <c r="B61" s="100" t="s">
        <v>153</v>
      </c>
      <c r="C61" s="99" t="s">
        <v>56</v>
      </c>
      <c r="D61" s="99" t="s">
        <v>56</v>
      </c>
      <c r="E61" s="99" t="s">
        <v>56</v>
      </c>
      <c r="F61" s="99" t="s">
        <v>56</v>
      </c>
      <c r="G61" s="99" t="s">
        <v>56</v>
      </c>
      <c r="H61" s="99" t="s">
        <v>56</v>
      </c>
      <c r="I61" s="99" t="s">
        <v>56</v>
      </c>
      <c r="J61" s="99" t="s">
        <v>56</v>
      </c>
      <c r="K61" s="59"/>
      <c r="L61" s="99" t="s">
        <v>56</v>
      </c>
      <c r="M61" s="99" t="s">
        <v>56</v>
      </c>
      <c r="N61" s="99" t="s">
        <v>56</v>
      </c>
      <c r="O61" s="99" t="s">
        <v>56</v>
      </c>
      <c r="P61" s="99" t="s">
        <v>56</v>
      </c>
      <c r="Q61" s="99" t="s">
        <v>56</v>
      </c>
      <c r="R61" s="99" t="s">
        <v>56</v>
      </c>
      <c r="S61" s="99" t="s">
        <v>56</v>
      </c>
      <c r="T61" s="99">
        <v>6</v>
      </c>
      <c r="U61" s="99">
        <v>1</v>
      </c>
      <c r="V61" s="99" t="s">
        <v>56</v>
      </c>
      <c r="W61" s="99">
        <v>2</v>
      </c>
      <c r="X61" s="99">
        <v>1</v>
      </c>
      <c r="Y61" s="1">
        <v>10</v>
      </c>
      <c r="Z61" s="1">
        <v>3</v>
      </c>
      <c r="AA61" s="1"/>
      <c r="AB61" s="1">
        <v>1</v>
      </c>
      <c r="AD61" s="47"/>
    </row>
    <row r="62" spans="1:30">
      <c r="A62" s="55">
        <v>104220</v>
      </c>
      <c r="B62" s="100" t="s">
        <v>154</v>
      </c>
      <c r="C62" s="99" t="s">
        <v>56</v>
      </c>
      <c r="D62" s="99" t="s">
        <v>56</v>
      </c>
      <c r="E62" s="99" t="s">
        <v>56</v>
      </c>
      <c r="F62" s="99" t="s">
        <v>56</v>
      </c>
      <c r="G62" s="99" t="s">
        <v>56</v>
      </c>
      <c r="H62" s="99" t="s">
        <v>56</v>
      </c>
      <c r="I62" s="99" t="s">
        <v>56</v>
      </c>
      <c r="J62" s="99" t="s">
        <v>56</v>
      </c>
      <c r="K62" s="59"/>
      <c r="L62" s="99" t="s">
        <v>56</v>
      </c>
      <c r="M62" s="99" t="s">
        <v>56</v>
      </c>
      <c r="N62" s="99" t="s">
        <v>56</v>
      </c>
      <c r="O62" s="99" t="s">
        <v>56</v>
      </c>
      <c r="P62" s="99" t="s">
        <v>56</v>
      </c>
      <c r="Q62" s="99" t="s">
        <v>56</v>
      </c>
      <c r="R62" s="99">
        <v>2</v>
      </c>
      <c r="S62" s="99" t="s">
        <v>56</v>
      </c>
      <c r="T62" s="99" t="s">
        <v>56</v>
      </c>
      <c r="U62" s="99">
        <v>1</v>
      </c>
      <c r="V62" s="99">
        <v>1</v>
      </c>
      <c r="W62" s="99">
        <v>3</v>
      </c>
      <c r="X62" s="99">
        <v>1</v>
      </c>
      <c r="Y62" s="1">
        <v>1</v>
      </c>
      <c r="Z62" s="1">
        <v>1</v>
      </c>
      <c r="AA62" s="1">
        <v>3</v>
      </c>
      <c r="AB62" s="1">
        <v>3</v>
      </c>
      <c r="AD62" s="47"/>
    </row>
    <row r="63" spans="1:30">
      <c r="A63" s="55">
        <v>90528</v>
      </c>
      <c r="B63" s="100" t="s">
        <v>155</v>
      </c>
      <c r="C63" s="99" t="s">
        <v>56</v>
      </c>
      <c r="D63" s="99" t="s">
        <v>56</v>
      </c>
      <c r="E63" s="99" t="s">
        <v>56</v>
      </c>
      <c r="F63" s="99" t="s">
        <v>56</v>
      </c>
      <c r="G63" s="99" t="s">
        <v>56</v>
      </c>
      <c r="H63" s="99" t="s">
        <v>56</v>
      </c>
      <c r="I63" s="99" t="s">
        <v>56</v>
      </c>
      <c r="J63" s="99" t="s">
        <v>56</v>
      </c>
      <c r="K63" s="59"/>
      <c r="L63" s="99" t="s">
        <v>56</v>
      </c>
      <c r="M63" s="99" t="s">
        <v>56</v>
      </c>
      <c r="N63" s="99" t="s">
        <v>56</v>
      </c>
      <c r="O63" s="99" t="s">
        <v>56</v>
      </c>
      <c r="P63" s="99" t="s">
        <v>56</v>
      </c>
      <c r="Q63" s="99" t="s">
        <v>56</v>
      </c>
      <c r="R63" s="99" t="s">
        <v>56</v>
      </c>
      <c r="S63" s="99" t="s">
        <v>56</v>
      </c>
      <c r="T63" s="99">
        <v>1</v>
      </c>
      <c r="U63" s="99" t="s">
        <v>56</v>
      </c>
      <c r="V63" s="99">
        <v>1</v>
      </c>
      <c r="W63" s="99">
        <v>1</v>
      </c>
      <c r="X63" s="99"/>
      <c r="Y63" s="1"/>
      <c r="Z63" s="1">
        <v>0</v>
      </c>
      <c r="AA63" s="1"/>
      <c r="AB63" s="1">
        <v>0</v>
      </c>
      <c r="AD63" s="47"/>
    </row>
    <row r="64" spans="1:30">
      <c r="A64" s="55">
        <v>105773</v>
      </c>
      <c r="B64" s="100" t="s">
        <v>156</v>
      </c>
      <c r="C64" s="99"/>
      <c r="D64" s="99"/>
      <c r="E64" s="99"/>
      <c r="F64" s="99"/>
      <c r="G64" s="99"/>
      <c r="H64" s="99"/>
      <c r="I64" s="99"/>
      <c r="J64" s="99"/>
      <c r="K64" s="5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"/>
      <c r="Z64" s="1"/>
      <c r="AA64" s="1">
        <v>2</v>
      </c>
      <c r="AB64" s="1">
        <v>0</v>
      </c>
      <c r="AD64" s="47"/>
    </row>
    <row r="65" spans="1:59">
      <c r="B65" s="101" t="s">
        <v>83</v>
      </c>
      <c r="C65" s="120">
        <f t="shared" ref="C65:P65" si="5">+SUM(C47:C61)</f>
        <v>21</v>
      </c>
      <c r="D65" s="97">
        <f t="shared" si="5"/>
        <v>48</v>
      </c>
      <c r="E65" s="97">
        <f t="shared" si="5"/>
        <v>39</v>
      </c>
      <c r="F65" s="97">
        <f t="shared" si="5"/>
        <v>71</v>
      </c>
      <c r="G65" s="97">
        <f t="shared" si="5"/>
        <v>56</v>
      </c>
      <c r="H65" s="97">
        <f t="shared" si="5"/>
        <v>81</v>
      </c>
      <c r="I65" s="97">
        <f t="shared" si="5"/>
        <v>31</v>
      </c>
      <c r="J65" s="97">
        <f t="shared" si="5"/>
        <v>73</v>
      </c>
      <c r="K65" s="59"/>
      <c r="L65" s="97">
        <f t="shared" si="5"/>
        <v>20</v>
      </c>
      <c r="M65" s="97">
        <f t="shared" si="5"/>
        <v>48</v>
      </c>
      <c r="N65" s="97">
        <f t="shared" si="5"/>
        <v>75</v>
      </c>
      <c r="O65" s="97">
        <f t="shared" si="5"/>
        <v>86</v>
      </c>
      <c r="P65" s="97">
        <f t="shared" si="5"/>
        <v>69</v>
      </c>
      <c r="Q65" s="97">
        <f>SUM(Q47:Q62)</f>
        <v>65</v>
      </c>
      <c r="R65" s="97">
        <f>SUM(R47:R62)</f>
        <v>62</v>
      </c>
      <c r="S65" s="97">
        <f t="shared" ref="S65:X65" si="6">SUM(S47:S63)</f>
        <v>55</v>
      </c>
      <c r="T65" s="97">
        <f t="shared" si="6"/>
        <v>56</v>
      </c>
      <c r="U65" s="97">
        <f t="shared" si="6"/>
        <v>54</v>
      </c>
      <c r="V65" s="97">
        <f t="shared" si="6"/>
        <v>52</v>
      </c>
      <c r="W65" s="97">
        <f t="shared" si="6"/>
        <v>54</v>
      </c>
      <c r="X65" s="97">
        <f t="shared" si="6"/>
        <v>57</v>
      </c>
      <c r="Y65" s="97">
        <v>65</v>
      </c>
      <c r="Z65" s="97">
        <f>SUM(Z47:Z63)</f>
        <v>60</v>
      </c>
      <c r="AA65" s="97">
        <v>47</v>
      </c>
      <c r="AB65" s="125">
        <v>47</v>
      </c>
      <c r="AD65" s="47"/>
    </row>
    <row r="66" spans="1:59">
      <c r="B66" s="67"/>
      <c r="C66" s="45"/>
      <c r="D66" s="45"/>
      <c r="E66" s="45"/>
      <c r="F66" s="45"/>
      <c r="G66" s="45"/>
      <c r="H66" s="45"/>
      <c r="I66" s="45"/>
      <c r="J66" s="45"/>
      <c r="K66" s="59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D66" s="47"/>
    </row>
    <row r="67" spans="1:59">
      <c r="B67" s="94" t="s">
        <v>45</v>
      </c>
      <c r="C67" s="122" t="s">
        <v>4</v>
      </c>
      <c r="D67" s="94" t="s">
        <v>5</v>
      </c>
      <c r="E67" s="94" t="s">
        <v>6</v>
      </c>
      <c r="F67" s="94" t="s">
        <v>7</v>
      </c>
      <c r="G67" s="94" t="s">
        <v>8</v>
      </c>
      <c r="H67" s="94" t="s">
        <v>9</v>
      </c>
      <c r="I67" s="94" t="s">
        <v>10</v>
      </c>
      <c r="J67" s="94" t="s">
        <v>11</v>
      </c>
      <c r="K67" s="59"/>
      <c r="L67" s="94" t="s">
        <v>12</v>
      </c>
      <c r="M67" s="94" t="s">
        <v>13</v>
      </c>
      <c r="N67" s="94" t="s">
        <v>14</v>
      </c>
      <c r="O67" s="94" t="s">
        <v>15</v>
      </c>
      <c r="P67" s="94" t="s">
        <v>16</v>
      </c>
      <c r="Q67" s="94" t="s">
        <v>17</v>
      </c>
      <c r="R67" s="94" t="s">
        <v>18</v>
      </c>
      <c r="S67" s="94" t="s">
        <v>19</v>
      </c>
      <c r="T67" s="94" t="s">
        <v>20</v>
      </c>
      <c r="U67" s="94" t="s">
        <v>21</v>
      </c>
      <c r="V67" s="94" t="s">
        <v>22</v>
      </c>
      <c r="W67" s="94" t="s">
        <v>23</v>
      </c>
      <c r="X67" s="94" t="s">
        <v>24</v>
      </c>
      <c r="Y67" s="116" t="s">
        <v>25</v>
      </c>
      <c r="Z67" s="116" t="s">
        <v>26</v>
      </c>
      <c r="AA67" s="116" t="s">
        <v>27</v>
      </c>
      <c r="AB67" s="116" t="s">
        <v>28</v>
      </c>
      <c r="AD67" s="47"/>
    </row>
    <row r="68" spans="1:59">
      <c r="A68" s="55">
        <v>108295</v>
      </c>
      <c r="B68" s="100" t="s">
        <v>157</v>
      </c>
      <c r="C68" s="99"/>
      <c r="D68" s="99"/>
      <c r="E68" s="99"/>
      <c r="F68" s="99"/>
      <c r="G68" s="99"/>
      <c r="H68" s="99"/>
      <c r="I68" s="99"/>
      <c r="J68" s="99"/>
      <c r="K68" s="5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>
        <v>34</v>
      </c>
      <c r="Y68" s="1">
        <v>18</v>
      </c>
      <c r="Z68" s="1">
        <v>33</v>
      </c>
      <c r="AA68" s="1">
        <v>26</v>
      </c>
      <c r="AB68" s="1">
        <v>0</v>
      </c>
      <c r="AD68" s="47"/>
    </row>
    <row r="69" spans="1:59">
      <c r="A69" s="55">
        <v>103082</v>
      </c>
      <c r="B69" s="100" t="s">
        <v>158</v>
      </c>
      <c r="C69" s="99" t="s">
        <v>56</v>
      </c>
      <c r="D69" s="99" t="s">
        <v>56</v>
      </c>
      <c r="E69" s="99" t="s">
        <v>56</v>
      </c>
      <c r="F69" s="99" t="s">
        <v>56</v>
      </c>
      <c r="G69" s="99" t="s">
        <v>56</v>
      </c>
      <c r="H69" s="99" t="s">
        <v>56</v>
      </c>
      <c r="I69" s="99" t="s">
        <v>56</v>
      </c>
      <c r="J69" s="99" t="s">
        <v>56</v>
      </c>
      <c r="K69" s="59"/>
      <c r="L69" s="99" t="s">
        <v>56</v>
      </c>
      <c r="M69" s="99">
        <v>3</v>
      </c>
      <c r="N69" s="99">
        <v>7</v>
      </c>
      <c r="O69" s="99">
        <v>13</v>
      </c>
      <c r="P69" s="99">
        <v>3</v>
      </c>
      <c r="Q69" s="99">
        <v>9</v>
      </c>
      <c r="R69" s="99">
        <v>2</v>
      </c>
      <c r="S69" s="99">
        <v>6</v>
      </c>
      <c r="T69" s="99">
        <v>11</v>
      </c>
      <c r="U69" s="99">
        <v>6</v>
      </c>
      <c r="V69" s="99">
        <v>4</v>
      </c>
      <c r="W69" s="99">
        <v>5</v>
      </c>
      <c r="X69" s="99">
        <v>17</v>
      </c>
      <c r="Y69" s="1">
        <v>4</v>
      </c>
      <c r="Z69" s="1">
        <v>2</v>
      </c>
      <c r="AA69" s="1">
        <v>5</v>
      </c>
      <c r="AB69" s="1">
        <v>3</v>
      </c>
      <c r="AD69" s="47"/>
    </row>
    <row r="70" spans="1:59">
      <c r="A70" s="55">
        <v>105727</v>
      </c>
      <c r="B70" s="100" t="s">
        <v>159</v>
      </c>
      <c r="C70" s="99"/>
      <c r="D70" s="99"/>
      <c r="E70" s="99"/>
      <c r="F70" s="99"/>
      <c r="G70" s="99"/>
      <c r="H70" s="99"/>
      <c r="I70" s="99"/>
      <c r="J70" s="99"/>
      <c r="K70" s="5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>
        <v>1</v>
      </c>
      <c r="W70" s="99">
        <v>7</v>
      </c>
      <c r="X70" s="99">
        <v>6</v>
      </c>
      <c r="Y70" s="1">
        <v>3</v>
      </c>
      <c r="Z70" s="1">
        <v>4</v>
      </c>
      <c r="AA70" s="1">
        <v>3</v>
      </c>
      <c r="AB70" s="1">
        <v>3</v>
      </c>
      <c r="AD70" s="47"/>
    </row>
    <row r="71" spans="1:59">
      <c r="A71" s="55">
        <v>104162</v>
      </c>
      <c r="B71" s="100" t="s">
        <v>160</v>
      </c>
      <c r="C71" s="99" t="s">
        <v>56</v>
      </c>
      <c r="D71" s="99" t="s">
        <v>56</v>
      </c>
      <c r="E71" s="99" t="s">
        <v>56</v>
      </c>
      <c r="F71" s="99" t="s">
        <v>56</v>
      </c>
      <c r="G71" s="99" t="s">
        <v>56</v>
      </c>
      <c r="H71" s="99" t="s">
        <v>56</v>
      </c>
      <c r="I71" s="99" t="s">
        <v>56</v>
      </c>
      <c r="J71" s="99" t="s">
        <v>56</v>
      </c>
      <c r="K71" s="59"/>
      <c r="L71" s="99" t="s">
        <v>56</v>
      </c>
      <c r="M71" s="99" t="s">
        <v>56</v>
      </c>
      <c r="N71" s="99" t="s">
        <v>56</v>
      </c>
      <c r="O71" s="99" t="s">
        <v>56</v>
      </c>
      <c r="P71" s="99" t="s">
        <v>56</v>
      </c>
      <c r="Q71" s="99">
        <v>3</v>
      </c>
      <c r="R71" s="99">
        <v>8</v>
      </c>
      <c r="S71" s="99">
        <v>7</v>
      </c>
      <c r="T71" s="99">
        <v>3</v>
      </c>
      <c r="U71" s="99" t="s">
        <v>56</v>
      </c>
      <c r="V71" s="99">
        <v>1</v>
      </c>
      <c r="W71" s="99">
        <v>9</v>
      </c>
      <c r="X71" s="99">
        <v>12</v>
      </c>
      <c r="Y71" s="1">
        <v>13</v>
      </c>
      <c r="Z71" s="1">
        <v>13</v>
      </c>
      <c r="AA71" s="1">
        <v>7</v>
      </c>
      <c r="AB71" s="1">
        <v>9</v>
      </c>
      <c r="AD71" s="47"/>
    </row>
    <row r="72" spans="1:59">
      <c r="A72" s="55">
        <v>106154</v>
      </c>
      <c r="B72" s="100" t="s">
        <v>161</v>
      </c>
      <c r="C72" s="99" t="s">
        <v>56</v>
      </c>
      <c r="D72" s="99" t="s">
        <v>56</v>
      </c>
      <c r="E72" s="99" t="s">
        <v>56</v>
      </c>
      <c r="F72" s="99" t="s">
        <v>56</v>
      </c>
      <c r="G72" s="99" t="s">
        <v>56</v>
      </c>
      <c r="H72" s="99" t="s">
        <v>56</v>
      </c>
      <c r="I72" s="99" t="s">
        <v>56</v>
      </c>
      <c r="J72" s="99" t="s">
        <v>56</v>
      </c>
      <c r="K72" s="59"/>
      <c r="L72" s="99" t="s">
        <v>56</v>
      </c>
      <c r="M72" s="99" t="s">
        <v>56</v>
      </c>
      <c r="N72" s="99" t="s">
        <v>56</v>
      </c>
      <c r="O72" s="99" t="s">
        <v>56</v>
      </c>
      <c r="P72" s="99" t="s">
        <v>56</v>
      </c>
      <c r="Q72" s="99" t="s">
        <v>56</v>
      </c>
      <c r="R72" s="99" t="s">
        <v>56</v>
      </c>
      <c r="S72" s="99" t="s">
        <v>56</v>
      </c>
      <c r="T72" s="99">
        <v>14</v>
      </c>
      <c r="U72" s="99">
        <v>7</v>
      </c>
      <c r="V72" s="99">
        <v>16</v>
      </c>
      <c r="W72" s="99">
        <v>9</v>
      </c>
      <c r="X72" s="99">
        <v>10</v>
      </c>
      <c r="Y72" s="1">
        <v>12</v>
      </c>
      <c r="Z72" s="1">
        <v>17</v>
      </c>
      <c r="AA72" s="1">
        <v>21</v>
      </c>
      <c r="AB72" s="1">
        <v>0</v>
      </c>
      <c r="AD72" s="48"/>
    </row>
    <row r="73" spans="1:59">
      <c r="A73" s="55">
        <v>107976</v>
      </c>
      <c r="B73" s="100" t="s">
        <v>162</v>
      </c>
      <c r="C73" s="99"/>
      <c r="D73" s="99"/>
      <c r="E73" s="99"/>
      <c r="F73" s="99"/>
      <c r="G73" s="99"/>
      <c r="H73" s="99"/>
      <c r="I73" s="99"/>
      <c r="J73" s="99"/>
      <c r="K73" s="5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>
        <v>1</v>
      </c>
      <c r="W73" s="99"/>
      <c r="X73" s="99">
        <v>5</v>
      </c>
      <c r="Y73" s="1">
        <v>15</v>
      </c>
      <c r="Z73" s="1">
        <v>1</v>
      </c>
      <c r="AA73" s="1">
        <v>2</v>
      </c>
      <c r="AB73" s="1">
        <v>1</v>
      </c>
      <c r="AD73" s="48"/>
    </row>
    <row r="74" spans="1:59">
      <c r="A74" s="55">
        <v>53854</v>
      </c>
      <c r="B74" s="100" t="s">
        <v>163</v>
      </c>
      <c r="C74" s="99">
        <v>1</v>
      </c>
      <c r="D74" s="99">
        <v>5</v>
      </c>
      <c r="E74" s="99" t="s">
        <v>56</v>
      </c>
      <c r="F74" s="99">
        <v>7</v>
      </c>
      <c r="G74" s="99">
        <v>4</v>
      </c>
      <c r="H74" s="99">
        <v>1</v>
      </c>
      <c r="I74" s="99" t="s">
        <v>56</v>
      </c>
      <c r="J74" s="99">
        <v>4</v>
      </c>
      <c r="K74" s="59"/>
      <c r="L74" s="99">
        <v>2</v>
      </c>
      <c r="M74" s="99">
        <v>8</v>
      </c>
      <c r="N74" s="99">
        <v>3</v>
      </c>
      <c r="O74" s="99">
        <v>20</v>
      </c>
      <c r="P74" s="99">
        <v>7</v>
      </c>
      <c r="Q74" s="99">
        <v>10</v>
      </c>
      <c r="R74" s="99">
        <v>17</v>
      </c>
      <c r="S74" s="99">
        <v>22</v>
      </c>
      <c r="T74" s="99">
        <v>16</v>
      </c>
      <c r="U74" s="99">
        <v>15</v>
      </c>
      <c r="V74" s="99">
        <v>8</v>
      </c>
      <c r="W74" s="99">
        <v>8</v>
      </c>
      <c r="X74" s="99">
        <v>6</v>
      </c>
      <c r="Y74" s="1">
        <v>6</v>
      </c>
      <c r="Z74" s="1">
        <v>2</v>
      </c>
      <c r="AA74" s="1">
        <v>8</v>
      </c>
      <c r="AB74" s="1">
        <v>4</v>
      </c>
      <c r="AD74" s="48"/>
    </row>
    <row r="75" spans="1:59" s="43" customFormat="1">
      <c r="A75" s="55">
        <v>102836</v>
      </c>
      <c r="B75" s="100" t="s">
        <v>164</v>
      </c>
      <c r="C75" s="99" t="s">
        <v>56</v>
      </c>
      <c r="D75" s="99" t="s">
        <v>56</v>
      </c>
      <c r="E75" s="99" t="s">
        <v>56</v>
      </c>
      <c r="F75" s="99" t="s">
        <v>56</v>
      </c>
      <c r="G75" s="99" t="s">
        <v>56</v>
      </c>
      <c r="H75" s="99" t="s">
        <v>56</v>
      </c>
      <c r="I75" s="99" t="s">
        <v>56</v>
      </c>
      <c r="J75" s="99" t="s">
        <v>56</v>
      </c>
      <c r="K75" s="59"/>
      <c r="L75" s="99" t="s">
        <v>56</v>
      </c>
      <c r="M75" s="99" t="s">
        <v>56</v>
      </c>
      <c r="N75" s="99" t="s">
        <v>56</v>
      </c>
      <c r="O75" s="99" t="s">
        <v>56</v>
      </c>
      <c r="P75" s="99" t="s">
        <v>56</v>
      </c>
      <c r="Q75" s="99">
        <v>1</v>
      </c>
      <c r="R75" s="99">
        <v>1</v>
      </c>
      <c r="S75" s="99">
        <v>3</v>
      </c>
      <c r="T75" s="99" t="s">
        <v>56</v>
      </c>
      <c r="U75" s="99" t="s">
        <v>56</v>
      </c>
      <c r="V75" s="99" t="s">
        <v>56</v>
      </c>
      <c r="W75" s="99">
        <v>3</v>
      </c>
      <c r="X75" s="99">
        <v>5</v>
      </c>
      <c r="Y75" s="1">
        <v>2</v>
      </c>
      <c r="Z75" s="1">
        <v>1</v>
      </c>
      <c r="AA75" s="1">
        <v>1</v>
      </c>
      <c r="AB75" s="1">
        <v>0</v>
      </c>
      <c r="AC75" s="45"/>
      <c r="AD75" s="63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59" customFormat="1">
      <c r="A76" s="55">
        <v>53852</v>
      </c>
      <c r="B76" s="100" t="s">
        <v>165</v>
      </c>
      <c r="C76" s="99" t="s">
        <v>56</v>
      </c>
      <c r="D76" s="99">
        <v>2</v>
      </c>
      <c r="E76" s="99">
        <v>4</v>
      </c>
      <c r="F76" s="99" t="s">
        <v>56</v>
      </c>
      <c r="G76" s="99">
        <v>3</v>
      </c>
      <c r="H76" s="99" t="s">
        <v>56</v>
      </c>
      <c r="I76" s="99">
        <v>1</v>
      </c>
      <c r="J76" s="99">
        <v>2</v>
      </c>
      <c r="K76" s="59"/>
      <c r="L76" s="99">
        <v>2</v>
      </c>
      <c r="M76" s="99">
        <v>4</v>
      </c>
      <c r="N76" s="99" t="s">
        <v>56</v>
      </c>
      <c r="O76" s="99">
        <v>3</v>
      </c>
      <c r="P76" s="99" t="s">
        <v>56</v>
      </c>
      <c r="Q76" s="99">
        <v>6</v>
      </c>
      <c r="R76" s="99">
        <v>2</v>
      </c>
      <c r="S76" s="99">
        <v>3</v>
      </c>
      <c r="T76" s="99">
        <v>2</v>
      </c>
      <c r="U76" s="99">
        <v>3</v>
      </c>
      <c r="V76" s="99">
        <v>1</v>
      </c>
      <c r="W76" s="99">
        <v>2</v>
      </c>
      <c r="X76" s="99">
        <v>2</v>
      </c>
      <c r="Y76" s="1"/>
      <c r="Z76" s="1">
        <v>1</v>
      </c>
      <c r="AA76" s="1"/>
      <c r="AB76" s="1">
        <v>0</v>
      </c>
      <c r="AC76" s="45"/>
      <c r="AD76" s="45"/>
      <c r="AE76" s="43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59" customFormat="1">
      <c r="A77" s="55"/>
      <c r="B77" s="101" t="s">
        <v>93</v>
      </c>
      <c r="C77" s="120">
        <f t="shared" ref="C77:R77" si="7">SUM(C69:C76)</f>
        <v>1</v>
      </c>
      <c r="D77" s="97">
        <f t="shared" si="7"/>
        <v>7</v>
      </c>
      <c r="E77" s="97">
        <f t="shared" si="7"/>
        <v>4</v>
      </c>
      <c r="F77" s="97">
        <f t="shared" si="7"/>
        <v>7</v>
      </c>
      <c r="G77" s="97">
        <f t="shared" si="7"/>
        <v>7</v>
      </c>
      <c r="H77" s="97">
        <f t="shared" si="7"/>
        <v>1</v>
      </c>
      <c r="I77" s="97">
        <f t="shared" si="7"/>
        <v>1</v>
      </c>
      <c r="J77" s="97">
        <f t="shared" si="7"/>
        <v>6</v>
      </c>
      <c r="K77" s="59"/>
      <c r="L77" s="97">
        <f t="shared" si="7"/>
        <v>4</v>
      </c>
      <c r="M77" s="97">
        <f t="shared" si="7"/>
        <v>15</v>
      </c>
      <c r="N77" s="97">
        <f t="shared" si="7"/>
        <v>10</v>
      </c>
      <c r="O77" s="97">
        <f t="shared" si="7"/>
        <v>36</v>
      </c>
      <c r="P77" s="97">
        <f t="shared" si="7"/>
        <v>10</v>
      </c>
      <c r="Q77" s="97">
        <f t="shared" si="7"/>
        <v>29</v>
      </c>
      <c r="R77" s="97">
        <f t="shared" si="7"/>
        <v>30</v>
      </c>
      <c r="S77" s="97">
        <f t="shared" ref="S77:W77" si="8">SUM(S69:S76)</f>
        <v>41</v>
      </c>
      <c r="T77" s="97">
        <f t="shared" si="8"/>
        <v>46</v>
      </c>
      <c r="U77" s="97">
        <f t="shared" si="8"/>
        <v>31</v>
      </c>
      <c r="V77" s="97">
        <f t="shared" si="8"/>
        <v>32</v>
      </c>
      <c r="W77" s="97">
        <f t="shared" si="8"/>
        <v>43</v>
      </c>
      <c r="X77" s="97">
        <f>SUM(X68:X76)</f>
        <v>97</v>
      </c>
      <c r="Y77" s="97">
        <v>73</v>
      </c>
      <c r="Z77" s="97">
        <f>SUM(Z68:Z76)</f>
        <v>74</v>
      </c>
      <c r="AA77" s="97">
        <v>73</v>
      </c>
      <c r="AB77" s="125">
        <v>61</v>
      </c>
      <c r="AC77" s="45"/>
      <c r="AD77" s="45"/>
      <c r="AE77" s="43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59">
      <c r="B78" s="67" t="s">
        <v>166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</row>
    <row r="79" spans="1:59">
      <c r="B79" s="102" t="s">
        <v>167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59">
      <c r="B80" s="102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2:16">
      <c r="B81" s="86" t="s">
        <v>0</v>
      </c>
    </row>
    <row r="82" spans="2:16">
      <c r="B82" s="86" t="s">
        <v>1</v>
      </c>
      <c r="P82" s="65" t="s">
        <v>168</v>
      </c>
    </row>
    <row r="83" spans="2:16">
      <c r="B83" s="86" t="str">
        <f>+'Graduados- Consolidado'!B32</f>
        <v>Fecha actualización: Enero 2023</v>
      </c>
    </row>
    <row r="96" spans="2:16"/>
    <row r="97"/>
    <row r="98"/>
  </sheetData>
  <mergeCells count="1">
    <mergeCell ref="B4:T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XFC77"/>
  <sheetViews>
    <sheetView topLeftCell="B65" workbookViewId="0">
      <selection activeCell="G51" sqref="G51"/>
    </sheetView>
  </sheetViews>
  <sheetFormatPr defaultColWidth="0" defaultRowHeight="15" customHeight="1" zeroHeight="1"/>
  <cols>
    <col min="1" max="1" width="6.5703125" style="55" hidden="1" customWidth="1"/>
    <col min="2" max="2" width="33" style="68" customWidth="1"/>
    <col min="3" max="3" width="14.7109375" style="72" customWidth="1"/>
    <col min="4" max="4" width="9.140625" style="72" bestFit="1" customWidth="1"/>
    <col min="5" max="5" width="10.85546875" style="72" bestFit="1" customWidth="1"/>
    <col min="6" max="6" width="11.140625" style="72" bestFit="1" customWidth="1"/>
    <col min="7" max="7" width="10.85546875" style="72" bestFit="1" customWidth="1"/>
    <col min="8" max="8" width="13.140625" style="72" bestFit="1" customWidth="1"/>
    <col min="9" max="9" width="9.140625" style="72" bestFit="1" customWidth="1"/>
    <col min="10" max="10" width="12.140625" style="72" customWidth="1"/>
    <col min="11" max="11" width="12" style="45" customWidth="1"/>
    <col min="12" max="12" width="16.85546875" style="51" hidden="1" customWidth="1"/>
    <col min="13" max="13" width="0.140625" style="45" customWidth="1"/>
    <col min="14" max="14" width="27.5703125" style="43" customWidth="1"/>
    <col min="15" max="46" width="0" style="15" hidden="1" customWidth="1"/>
    <col min="47" max="47" width="0" style="15" hidden="1"/>
    <col min="48" max="16379" width="11.42578125" style="15" hidden="1"/>
    <col min="16380" max="16380" width="11.42578125" style="15" hidden="1" customWidth="1"/>
    <col min="16381" max="16383" width="11.42578125" style="15" hidden="1"/>
    <col min="16384" max="16384" width="16.5703125" style="15" hidden="1"/>
  </cols>
  <sheetData>
    <row r="1" spans="1:14">
      <c r="B1" s="49"/>
      <c r="C1" s="65"/>
      <c r="D1" s="65"/>
      <c r="E1" s="65"/>
      <c r="F1" s="65"/>
      <c r="G1" s="65"/>
      <c r="H1" s="65"/>
      <c r="I1" s="65"/>
      <c r="J1" s="65"/>
    </row>
    <row r="2" spans="1:14">
      <c r="B2" s="49"/>
      <c r="C2" s="65"/>
      <c r="D2" s="65"/>
      <c r="E2" s="65"/>
      <c r="F2" s="65"/>
      <c r="G2" s="65"/>
      <c r="H2" s="65"/>
      <c r="I2" s="65"/>
      <c r="J2" s="65"/>
    </row>
    <row r="3" spans="1:14">
      <c r="B3" s="49"/>
      <c r="C3" s="65"/>
      <c r="D3" s="65"/>
      <c r="E3" s="65"/>
      <c r="F3" s="65"/>
      <c r="G3" s="65"/>
      <c r="H3" s="65"/>
      <c r="I3" s="65"/>
      <c r="J3" s="65"/>
    </row>
    <row r="4" spans="1:14">
      <c r="B4" s="49"/>
      <c r="C4" s="65"/>
      <c r="D4" s="65"/>
      <c r="E4" s="65"/>
      <c r="F4" s="65"/>
      <c r="G4" s="65"/>
      <c r="H4" s="65"/>
      <c r="I4" s="65"/>
      <c r="J4" s="65"/>
    </row>
    <row r="5" spans="1:14" s="17" customFormat="1" ht="15.75">
      <c r="A5" s="56"/>
      <c r="B5" s="50"/>
      <c r="C5" s="66"/>
      <c r="D5" s="66"/>
      <c r="E5" s="66"/>
      <c r="F5" s="66"/>
      <c r="G5" s="66"/>
      <c r="H5" s="66"/>
      <c r="I5" s="66"/>
      <c r="J5" s="66"/>
      <c r="K5" s="41"/>
      <c r="L5" s="52" t="e">
        <f>+#REF!</f>
        <v>#REF!</v>
      </c>
      <c r="M5" s="41">
        <v>1</v>
      </c>
      <c r="N5" s="43"/>
    </row>
    <row r="6" spans="1:14" ht="15.75">
      <c r="B6" s="135" t="s">
        <v>169</v>
      </c>
      <c r="C6" s="135"/>
      <c r="D6" s="135"/>
      <c r="E6" s="135"/>
      <c r="F6" s="135"/>
      <c r="G6" s="135"/>
      <c r="H6" s="135"/>
      <c r="I6" s="135"/>
      <c r="J6" s="135"/>
      <c r="K6" s="42"/>
      <c r="M6" s="41"/>
    </row>
    <row r="7" spans="1:14" ht="15.75">
      <c r="B7" s="134" t="s">
        <v>29</v>
      </c>
      <c r="C7" s="134"/>
      <c r="D7" s="73" t="s">
        <v>170</v>
      </c>
      <c r="E7" s="74" t="s">
        <v>30</v>
      </c>
      <c r="F7" s="74" t="s">
        <v>31</v>
      </c>
      <c r="G7" s="73" t="s">
        <v>171</v>
      </c>
      <c r="H7" s="74" t="s">
        <v>32</v>
      </c>
      <c r="I7" s="74" t="s">
        <v>33</v>
      </c>
      <c r="J7" s="73" t="s">
        <v>172</v>
      </c>
      <c r="M7" s="41"/>
    </row>
    <row r="8" spans="1:14">
      <c r="B8" s="133" t="s">
        <v>173</v>
      </c>
      <c r="C8" s="75" t="s">
        <v>174</v>
      </c>
      <c r="D8" s="76">
        <v>70.913942628418951</v>
      </c>
      <c r="E8" s="77">
        <v>63.157894736842103</v>
      </c>
      <c r="F8" s="77">
        <v>71.438746438746435</v>
      </c>
      <c r="G8" s="76">
        <v>91.384317521781227</v>
      </c>
      <c r="H8" s="77">
        <v>91.274509803921561</v>
      </c>
      <c r="I8" s="77">
        <v>100</v>
      </c>
      <c r="J8" s="76">
        <v>79.26540284360189</v>
      </c>
      <c r="K8" s="46"/>
      <c r="L8" s="52"/>
      <c r="M8" s="46"/>
    </row>
    <row r="9" spans="1:14">
      <c r="B9" s="133"/>
      <c r="C9" s="75" t="s">
        <v>175</v>
      </c>
      <c r="D9" s="78">
        <v>1292576.3738738738</v>
      </c>
      <c r="E9" s="79">
        <v>1115619.3111111112</v>
      </c>
      <c r="F9" s="79">
        <v>1305399.349436393</v>
      </c>
      <c r="G9" s="78">
        <v>2471997.3437926332</v>
      </c>
      <c r="H9" s="79">
        <v>2462808.9376731301</v>
      </c>
      <c r="I9" s="79">
        <v>3075090.9090909092</v>
      </c>
      <c r="J9" s="78">
        <v>1910528.8906361687</v>
      </c>
      <c r="K9" s="46"/>
      <c r="L9" s="52"/>
      <c r="M9" s="46"/>
    </row>
    <row r="10" spans="1:14">
      <c r="B10" s="133" t="s">
        <v>176</v>
      </c>
      <c r="C10" s="75" t="s">
        <v>177</v>
      </c>
      <c r="D10" s="76">
        <v>69.956772334293944</v>
      </c>
      <c r="E10" s="77">
        <v>57.72357723577236</v>
      </c>
      <c r="F10" s="77">
        <v>71.146245059288532</v>
      </c>
      <c r="G10" s="76">
        <v>93.213572854291414</v>
      </c>
      <c r="H10" s="77">
        <v>92.982456140350877</v>
      </c>
      <c r="I10" s="77">
        <v>100</v>
      </c>
      <c r="J10" s="76">
        <v>79.707112970711307</v>
      </c>
      <c r="K10" s="46"/>
      <c r="L10" s="52"/>
      <c r="M10" s="46"/>
    </row>
    <row r="11" spans="1:14">
      <c r="A11" s="57"/>
      <c r="B11" s="133"/>
      <c r="C11" s="75" t="s">
        <v>178</v>
      </c>
      <c r="D11" s="78">
        <v>1280245.2692939246</v>
      </c>
      <c r="E11" s="79">
        <v>890519.19565217395</v>
      </c>
      <c r="F11" s="79">
        <v>1312087.8969804619</v>
      </c>
      <c r="G11" s="78">
        <v>2495614.3099579243</v>
      </c>
      <c r="H11" s="79">
        <v>2500696.6235465114</v>
      </c>
      <c r="I11" s="79">
        <v>2355749.04</v>
      </c>
      <c r="J11" s="78">
        <v>1935735.5310136157</v>
      </c>
      <c r="K11" s="48"/>
      <c r="L11" s="53"/>
      <c r="M11" s="47"/>
    </row>
    <row r="12" spans="1:14">
      <c r="A12" s="57"/>
      <c r="B12" s="133" t="s">
        <v>179</v>
      </c>
      <c r="C12" s="75" t="s">
        <v>177</v>
      </c>
      <c r="D12" s="76">
        <v>71.705184259837608</v>
      </c>
      <c r="E12" s="77">
        <v>59.523809523809526</v>
      </c>
      <c r="F12" s="77">
        <v>73.133286810886261</v>
      </c>
      <c r="G12" s="76">
        <v>92.937853107344637</v>
      </c>
      <c r="H12" s="77">
        <v>92.767598842815815</v>
      </c>
      <c r="I12" s="77">
        <v>100</v>
      </c>
      <c r="J12" s="76">
        <v>80.172737514081859</v>
      </c>
      <c r="K12" s="48"/>
      <c r="L12" s="53"/>
      <c r="M12" s="47"/>
    </row>
    <row r="13" spans="1:14">
      <c r="A13" s="57"/>
      <c r="B13" s="133"/>
      <c r="C13" s="75" t="s">
        <v>178</v>
      </c>
      <c r="D13" s="78">
        <v>1480837.2555123216</v>
      </c>
      <c r="E13" s="79">
        <v>1146301.296875</v>
      </c>
      <c r="F13" s="79">
        <v>1511120.5671852899</v>
      </c>
      <c r="G13" s="78">
        <v>2729412.3418573351</v>
      </c>
      <c r="H13" s="79">
        <v>2722631.0686813188</v>
      </c>
      <c r="I13" s="79">
        <v>3058530.1333333333</v>
      </c>
      <c r="J13" s="78">
        <v>2093579.1902245707</v>
      </c>
      <c r="K13" s="48"/>
      <c r="L13" s="53"/>
      <c r="M13" s="47"/>
    </row>
    <row r="14" spans="1:14">
      <c r="A14" s="57"/>
      <c r="B14" s="133" t="s">
        <v>180</v>
      </c>
      <c r="C14" s="75" t="s">
        <v>177</v>
      </c>
      <c r="D14" s="76">
        <v>69.693325315694537</v>
      </c>
      <c r="E14" s="77">
        <v>60.096153846153847</v>
      </c>
      <c r="F14" s="77">
        <v>71.065292096219935</v>
      </c>
      <c r="G14" s="76">
        <v>93.75</v>
      </c>
      <c r="H14" s="77">
        <v>93.791574279379148</v>
      </c>
      <c r="I14" s="77">
        <v>91.304347826086953</v>
      </c>
      <c r="J14" s="76">
        <v>80.585718986508724</v>
      </c>
      <c r="K14" s="48"/>
      <c r="L14" s="53"/>
      <c r="M14" s="47"/>
    </row>
    <row r="15" spans="1:14">
      <c r="A15" s="57"/>
      <c r="B15" s="133"/>
      <c r="C15" s="75" t="s">
        <v>178</v>
      </c>
      <c r="D15" s="78">
        <v>1407121.3180212015</v>
      </c>
      <c r="E15" s="79">
        <v>1176098.8333333333</v>
      </c>
      <c r="F15" s="79">
        <v>1434515.2885375493</v>
      </c>
      <c r="G15" s="78">
        <v>2766414.4159113797</v>
      </c>
      <c r="H15" s="79">
        <v>2743758.0829918031</v>
      </c>
      <c r="I15" s="79">
        <v>4067154.4705882352</v>
      </c>
      <c r="J15" s="78">
        <v>2139899.8447339847</v>
      </c>
      <c r="K15" s="48"/>
      <c r="L15" s="53"/>
      <c r="M15" s="47"/>
    </row>
    <row r="16" spans="1:14">
      <c r="A16" s="57"/>
      <c r="B16" s="133" t="s">
        <v>181</v>
      </c>
      <c r="C16" s="75" t="s">
        <v>177</v>
      </c>
      <c r="D16" s="80">
        <v>0.74399999999999999</v>
      </c>
      <c r="E16" s="81">
        <v>0.66700000000000004</v>
      </c>
      <c r="F16" s="81">
        <v>0.755</v>
      </c>
      <c r="G16" s="80">
        <v>0.94599999999999995</v>
      </c>
      <c r="H16" s="81">
        <v>0.94499999999999995</v>
      </c>
      <c r="I16" s="81">
        <v>1</v>
      </c>
      <c r="J16" s="80">
        <v>0.82899999999999996</v>
      </c>
      <c r="K16" s="48"/>
      <c r="L16" s="53"/>
      <c r="M16" s="47"/>
    </row>
    <row r="17" spans="1:16383" s="43" customFormat="1">
      <c r="A17" s="57"/>
      <c r="B17" s="133"/>
      <c r="C17" s="75" t="s">
        <v>178</v>
      </c>
      <c r="D17" s="82">
        <v>1540213</v>
      </c>
      <c r="E17" s="83">
        <v>1334167</v>
      </c>
      <c r="F17" s="83">
        <v>1569382</v>
      </c>
      <c r="G17" s="82">
        <v>3005842</v>
      </c>
      <c r="H17" s="83">
        <v>2987163</v>
      </c>
      <c r="I17" s="83">
        <v>4077176</v>
      </c>
      <c r="J17" s="82">
        <v>2267165</v>
      </c>
      <c r="K17" s="48"/>
      <c r="L17" s="53"/>
      <c r="M17" s="47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</row>
    <row r="18" spans="1:16383" s="43" customFormat="1">
      <c r="A18" s="57"/>
      <c r="B18" s="133" t="s">
        <v>182</v>
      </c>
      <c r="C18" s="75" t="s">
        <v>177</v>
      </c>
      <c r="D18" s="80">
        <v>0.71699999999999997</v>
      </c>
      <c r="E18" s="81">
        <v>0.61799999999999999</v>
      </c>
      <c r="F18" s="81">
        <v>0.73199999999999998</v>
      </c>
      <c r="G18" s="80">
        <v>0.94599999999999995</v>
      </c>
      <c r="H18" s="81">
        <v>0.94499999999999995</v>
      </c>
      <c r="I18" s="81">
        <v>1</v>
      </c>
      <c r="J18" s="80">
        <v>0.81299999999999994</v>
      </c>
      <c r="K18" s="48"/>
      <c r="L18" s="53"/>
      <c r="M18" s="47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  <c r="XEW18" s="15"/>
      <c r="XEX18" s="15"/>
      <c r="XEY18" s="15"/>
      <c r="XEZ18" s="15"/>
      <c r="XFA18" s="15"/>
      <c r="XFB18" s="15"/>
      <c r="XFC18" s="15"/>
    </row>
    <row r="19" spans="1:16383" s="43" customFormat="1">
      <c r="A19" s="57"/>
      <c r="B19" s="133"/>
      <c r="C19" s="75" t="s">
        <v>178</v>
      </c>
      <c r="D19" s="82">
        <v>1586723</v>
      </c>
      <c r="E19" s="83">
        <v>1375486</v>
      </c>
      <c r="F19" s="83">
        <v>1613469</v>
      </c>
      <c r="G19" s="82">
        <v>3045077</v>
      </c>
      <c r="H19" s="83">
        <v>3021269</v>
      </c>
      <c r="I19" s="83">
        <v>4089035</v>
      </c>
      <c r="J19" s="82">
        <v>2326205</v>
      </c>
      <c r="K19" s="48"/>
      <c r="L19" s="53"/>
      <c r="M19" s="47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  <c r="XEW19" s="15"/>
      <c r="XEX19" s="15"/>
      <c r="XEY19" s="15"/>
      <c r="XEZ19" s="15"/>
      <c r="XFA19" s="15"/>
      <c r="XFB19" s="15"/>
      <c r="XFC19" s="15"/>
    </row>
    <row r="20" spans="1:16383" s="43" customFormat="1">
      <c r="A20" s="57"/>
      <c r="B20" s="133" t="s">
        <v>183</v>
      </c>
      <c r="C20" s="75" t="s">
        <v>177</v>
      </c>
      <c r="D20" s="80">
        <v>0.71</v>
      </c>
      <c r="E20" s="81">
        <v>0.502</v>
      </c>
      <c r="F20" s="81">
        <v>0.73699999999999999</v>
      </c>
      <c r="G20" s="80">
        <v>0.92200000000000004</v>
      </c>
      <c r="H20" s="81">
        <v>0.91900000000000004</v>
      </c>
      <c r="I20" s="81">
        <v>1</v>
      </c>
      <c r="J20" s="80">
        <v>0.79700000000000004</v>
      </c>
      <c r="K20" s="48"/>
      <c r="L20" s="53"/>
      <c r="M20" s="47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  <c r="XEY20" s="15"/>
      <c r="XEZ20" s="15"/>
      <c r="XFA20" s="15"/>
      <c r="XFB20" s="15"/>
      <c r="XFC20" s="15"/>
    </row>
    <row r="21" spans="1:16383" s="43" customFormat="1">
      <c r="A21" s="57"/>
      <c r="B21" s="133"/>
      <c r="C21" s="75" t="s">
        <v>178</v>
      </c>
      <c r="D21" s="82">
        <v>1648547</v>
      </c>
      <c r="E21" s="83">
        <v>1391139</v>
      </c>
      <c r="F21" s="83">
        <v>1671477</v>
      </c>
      <c r="G21" s="82">
        <v>3086281</v>
      </c>
      <c r="H21" s="83">
        <v>3072078</v>
      </c>
      <c r="I21" s="83">
        <v>3323901</v>
      </c>
      <c r="J21" s="82">
        <v>2346896</v>
      </c>
      <c r="K21" s="48"/>
      <c r="L21" s="53"/>
      <c r="M21" s="47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  <c r="XEW21" s="15"/>
      <c r="XEX21" s="15"/>
      <c r="XEY21" s="15"/>
      <c r="XEZ21" s="15"/>
      <c r="XFA21" s="15"/>
      <c r="XFB21" s="15"/>
      <c r="XFC21" s="15"/>
    </row>
    <row r="22" spans="1:16383" s="43" customFormat="1">
      <c r="A22" s="57"/>
      <c r="B22" s="70" t="s">
        <v>184</v>
      </c>
      <c r="C22" s="70"/>
      <c r="D22" s="70"/>
      <c r="E22" s="70"/>
      <c r="F22" s="70"/>
      <c r="G22" s="71"/>
      <c r="H22" s="71"/>
      <c r="I22" s="71"/>
      <c r="J22" s="71"/>
      <c r="K22" s="48"/>
      <c r="L22" s="53"/>
      <c r="M22" s="47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  <c r="XEW22" s="15"/>
      <c r="XEX22" s="15"/>
      <c r="XEY22" s="15"/>
      <c r="XEZ22" s="15"/>
      <c r="XFA22" s="15"/>
      <c r="XFB22" s="15"/>
      <c r="XFC22" s="15"/>
    </row>
    <row r="23" spans="1:16383" s="43" customFormat="1">
      <c r="A23" s="57"/>
      <c r="B23" s="103" t="s">
        <v>185</v>
      </c>
      <c r="C23" s="70"/>
      <c r="D23" s="70"/>
      <c r="E23" s="70"/>
      <c r="F23" s="70"/>
      <c r="G23" s="71"/>
      <c r="H23" s="71"/>
      <c r="I23" s="71"/>
      <c r="J23" s="71"/>
      <c r="K23" s="48"/>
      <c r="L23" s="53"/>
      <c r="M23" s="47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  <c r="XEQ23" s="15"/>
      <c r="XER23" s="15"/>
      <c r="XES23" s="15"/>
      <c r="XET23" s="15"/>
      <c r="XEU23" s="15"/>
      <c r="XEV23" s="15"/>
      <c r="XEW23" s="15"/>
      <c r="XEX23" s="15"/>
      <c r="XEY23" s="15"/>
      <c r="XEZ23" s="15"/>
      <c r="XFA23" s="15"/>
      <c r="XFB23" s="15"/>
      <c r="XFC23" s="15"/>
    </row>
    <row r="24" spans="1:16383" s="43" customFormat="1">
      <c r="A24" s="57"/>
      <c r="B24" s="103" t="s">
        <v>186</v>
      </c>
      <c r="C24" s="70"/>
      <c r="D24" s="70"/>
      <c r="E24" s="70"/>
      <c r="F24" s="70"/>
      <c r="G24" s="71"/>
      <c r="H24" s="71"/>
      <c r="I24" s="71"/>
      <c r="J24" s="71"/>
      <c r="K24" s="48"/>
      <c r="L24" s="53"/>
      <c r="M24" s="47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  <c r="XEW24" s="15"/>
      <c r="XEX24" s="15"/>
      <c r="XEY24" s="15"/>
      <c r="XEZ24" s="15"/>
      <c r="XFA24" s="15"/>
      <c r="XFB24" s="15"/>
      <c r="XFC24" s="15"/>
    </row>
    <row r="25" spans="1:16383" s="43" customFormat="1">
      <c r="A25" s="57"/>
      <c r="B25" s="103" t="s">
        <v>187</v>
      </c>
      <c r="C25" s="70"/>
      <c r="D25" s="70"/>
      <c r="E25" s="70"/>
      <c r="F25" s="70"/>
      <c r="G25" s="71"/>
      <c r="H25" s="71"/>
      <c r="I25" s="71"/>
      <c r="J25" s="71"/>
      <c r="K25" s="48"/>
      <c r="L25" s="53"/>
      <c r="M25" s="47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  <c r="XEW25" s="15"/>
      <c r="XEX25" s="15"/>
      <c r="XEY25" s="15"/>
      <c r="XEZ25" s="15"/>
      <c r="XFA25" s="15"/>
      <c r="XFB25" s="15"/>
      <c r="XFC25" s="15"/>
    </row>
    <row r="26" spans="1:16383">
      <c r="A26" s="57"/>
      <c r="B26" s="103" t="s">
        <v>188</v>
      </c>
      <c r="C26" s="70"/>
      <c r="D26" s="70"/>
      <c r="E26" s="70"/>
      <c r="F26" s="70"/>
      <c r="G26" s="71"/>
      <c r="H26" s="71"/>
      <c r="I26" s="71"/>
      <c r="J26" s="71"/>
      <c r="K26" s="48"/>
      <c r="L26" s="53"/>
      <c r="M26" s="47"/>
    </row>
    <row r="27" spans="1:16383">
      <c r="A27" s="57"/>
      <c r="B27" s="103" t="s">
        <v>189</v>
      </c>
      <c r="C27" s="70"/>
      <c r="D27" s="70"/>
      <c r="E27" s="70"/>
      <c r="F27" s="70"/>
      <c r="G27" s="71"/>
      <c r="H27" s="71"/>
      <c r="I27" s="71"/>
      <c r="J27" s="71"/>
      <c r="K27" s="48"/>
      <c r="L27" s="53"/>
      <c r="M27" s="47"/>
    </row>
    <row r="28" spans="1:16383">
      <c r="A28" s="57"/>
      <c r="C28" s="45"/>
      <c r="D28" s="45"/>
      <c r="E28" s="45"/>
      <c r="F28" s="45"/>
      <c r="G28" s="45"/>
      <c r="H28" s="45"/>
      <c r="I28" s="45"/>
      <c r="J28" s="45"/>
      <c r="K28" s="48"/>
      <c r="L28" s="53"/>
      <c r="M28" s="47"/>
    </row>
    <row r="29" spans="1:16383">
      <c r="A29" s="57"/>
      <c r="B29" s="134" t="s">
        <v>36</v>
      </c>
      <c r="C29" s="134"/>
      <c r="D29" s="84" t="s">
        <v>170</v>
      </c>
      <c r="E29" s="85" t="s">
        <v>30</v>
      </c>
      <c r="F29" s="85" t="s">
        <v>31</v>
      </c>
      <c r="G29" s="84" t="s">
        <v>171</v>
      </c>
      <c r="H29" s="85" t="s">
        <v>32</v>
      </c>
      <c r="I29" s="85" t="s">
        <v>33</v>
      </c>
      <c r="J29" s="84" t="s">
        <v>37</v>
      </c>
      <c r="K29" s="48"/>
      <c r="L29" s="53"/>
      <c r="M29" s="47"/>
    </row>
    <row r="30" spans="1:16383">
      <c r="A30" s="57"/>
      <c r="B30" s="133" t="s">
        <v>173</v>
      </c>
      <c r="C30" s="75" t="s">
        <v>174</v>
      </c>
      <c r="D30" s="76">
        <v>71.397849462365599</v>
      </c>
      <c r="E30" s="77">
        <v>71.428571428571431</v>
      </c>
      <c r="F30" s="77">
        <v>71.396226415094347</v>
      </c>
      <c r="G30" s="76">
        <v>91.654676258992808</v>
      </c>
      <c r="H30" s="77">
        <v>91.545189504373184</v>
      </c>
      <c r="I30" s="77">
        <v>100</v>
      </c>
      <c r="J30" s="76">
        <v>78.133971291866033</v>
      </c>
      <c r="K30" s="48"/>
      <c r="L30" s="53"/>
      <c r="M30" s="47"/>
    </row>
    <row r="31" spans="1:16383">
      <c r="A31" s="57"/>
      <c r="B31" s="133"/>
      <c r="C31" s="75" t="s">
        <v>175</v>
      </c>
      <c r="D31" s="78">
        <v>1312044.5194174757</v>
      </c>
      <c r="E31" s="79">
        <v>1181653.8918918918</v>
      </c>
      <c r="F31" s="79">
        <v>1320348.225473322</v>
      </c>
      <c r="G31" s="78">
        <v>2631024.7952286284</v>
      </c>
      <c r="H31" s="79">
        <v>2618237.3171717171</v>
      </c>
      <c r="I31" s="79">
        <v>3422250</v>
      </c>
      <c r="J31" s="78">
        <v>1903879.5584299732</v>
      </c>
      <c r="K31" s="48"/>
      <c r="L31" s="53"/>
      <c r="M31" s="47"/>
    </row>
    <row r="32" spans="1:16383">
      <c r="A32" s="57"/>
      <c r="B32" s="133" t="s">
        <v>176</v>
      </c>
      <c r="C32" s="75" t="s">
        <v>177</v>
      </c>
      <c r="D32" s="76">
        <v>71.577261809447563</v>
      </c>
      <c r="E32" s="77">
        <v>68.181818181818173</v>
      </c>
      <c r="F32" s="77">
        <v>71.834625322997411</v>
      </c>
      <c r="G32" s="76">
        <v>93.10850439882698</v>
      </c>
      <c r="H32" s="77">
        <v>93.016344725111438</v>
      </c>
      <c r="I32" s="77">
        <v>100</v>
      </c>
      <c r="J32" s="76">
        <v>79.181771103055411</v>
      </c>
      <c r="K32" s="48"/>
      <c r="L32" s="53"/>
      <c r="M32" s="47"/>
    </row>
    <row r="33" spans="1:13">
      <c r="A33" s="57"/>
      <c r="B33" s="133"/>
      <c r="C33" s="75" t="s">
        <v>178</v>
      </c>
      <c r="D33" s="78">
        <v>1301175.5828877005</v>
      </c>
      <c r="E33" s="79">
        <v>942549.55263157899</v>
      </c>
      <c r="F33" s="79">
        <v>1327232.5411089866</v>
      </c>
      <c r="G33" s="78">
        <v>2591065.4826923078</v>
      </c>
      <c r="H33" s="79">
        <v>2583665.4688715953</v>
      </c>
      <c r="I33" s="79">
        <v>3225000</v>
      </c>
      <c r="J33" s="78">
        <v>1921659.1609620722</v>
      </c>
      <c r="K33" s="48"/>
      <c r="L33" s="53"/>
      <c r="M33" s="47"/>
    </row>
    <row r="34" spans="1:13">
      <c r="A34" s="57"/>
      <c r="B34" s="133" t="s">
        <v>179</v>
      </c>
      <c r="C34" s="75" t="s">
        <v>177</v>
      </c>
      <c r="D34" s="76">
        <v>72.862190812720854</v>
      </c>
      <c r="E34" s="77">
        <v>62.711864406779661</v>
      </c>
      <c r="F34" s="77">
        <v>73.785659213569772</v>
      </c>
      <c r="G34" s="76">
        <v>92.956120092378754</v>
      </c>
      <c r="H34" s="77">
        <v>92.781065088757401</v>
      </c>
      <c r="I34" s="77">
        <v>100</v>
      </c>
      <c r="J34" s="76">
        <v>80.491012713722057</v>
      </c>
      <c r="K34" s="48"/>
      <c r="L34" s="53"/>
      <c r="M34" s="47"/>
    </row>
    <row r="35" spans="1:13">
      <c r="A35" s="57"/>
      <c r="B35" s="133"/>
      <c r="C35" s="75" t="s">
        <v>178</v>
      </c>
      <c r="D35" s="78">
        <v>1499619.1505847953</v>
      </c>
      <c r="E35" s="79">
        <v>1150792.0666666667</v>
      </c>
      <c r="F35" s="79">
        <v>1524184.4381846634</v>
      </c>
      <c r="G35" s="78">
        <v>2754754.0174603174</v>
      </c>
      <c r="H35" s="79">
        <v>2748162.2025931929</v>
      </c>
      <c r="I35" s="79">
        <v>3067611.6923076925</v>
      </c>
      <c r="J35" s="78">
        <v>2101396.1415525116</v>
      </c>
      <c r="K35" s="48"/>
      <c r="L35" s="53"/>
      <c r="M35" s="47"/>
    </row>
    <row r="36" spans="1:13">
      <c r="A36" s="57"/>
      <c r="B36" s="133" t="s">
        <v>180</v>
      </c>
      <c r="C36" s="75" t="s">
        <v>177</v>
      </c>
      <c r="D36" s="76">
        <v>69.488054607508531</v>
      </c>
      <c r="E36" s="77">
        <v>62.650602409638559</v>
      </c>
      <c r="F36" s="77">
        <v>70.36181678214011</v>
      </c>
      <c r="G36" s="76">
        <v>94.512195121951208</v>
      </c>
      <c r="H36" s="77">
        <v>94.605809128630696</v>
      </c>
      <c r="I36" s="77">
        <v>90</v>
      </c>
      <c r="J36" s="76">
        <v>79.542670477746015</v>
      </c>
      <c r="K36" s="48"/>
      <c r="L36" s="53"/>
      <c r="M36" s="47"/>
    </row>
    <row r="37" spans="1:13">
      <c r="A37" s="57"/>
      <c r="B37" s="133"/>
      <c r="C37" s="75" t="s">
        <v>178</v>
      </c>
      <c r="D37" s="78">
        <v>1446263.6549865229</v>
      </c>
      <c r="E37" s="79">
        <v>1211600.5</v>
      </c>
      <c r="F37" s="79">
        <v>1472259.2739520958</v>
      </c>
      <c r="G37" s="78">
        <v>2819771.9919028338</v>
      </c>
      <c r="H37" s="79">
        <v>2794689.711141678</v>
      </c>
      <c r="I37" s="79">
        <v>4122259</v>
      </c>
      <c r="J37" s="78">
        <v>2132554.7390424814</v>
      </c>
      <c r="K37" s="48"/>
      <c r="L37" s="53"/>
      <c r="M37" s="47"/>
    </row>
    <row r="38" spans="1:13">
      <c r="A38" s="57"/>
      <c r="B38" s="133" t="s">
        <v>181</v>
      </c>
      <c r="C38" s="75" t="s">
        <v>177</v>
      </c>
      <c r="D38" s="80">
        <v>0.753</v>
      </c>
      <c r="E38" s="81">
        <v>0.69699999999999995</v>
      </c>
      <c r="F38" s="81">
        <v>0.76100000000000001</v>
      </c>
      <c r="G38" s="80">
        <v>0.94699999999999995</v>
      </c>
      <c r="H38" s="81">
        <v>0.94699999999999995</v>
      </c>
      <c r="I38" s="81">
        <v>1</v>
      </c>
      <c r="J38" s="80">
        <v>0.82599999999999996</v>
      </c>
      <c r="K38" s="48"/>
      <c r="L38" s="53"/>
      <c r="M38" s="47"/>
    </row>
    <row r="39" spans="1:13">
      <c r="A39" s="57"/>
      <c r="B39" s="133"/>
      <c r="C39" s="75" t="s">
        <v>178</v>
      </c>
      <c r="D39" s="82">
        <v>1569103</v>
      </c>
      <c r="E39" s="83">
        <v>1372521</v>
      </c>
      <c r="F39" s="83">
        <v>1596659</v>
      </c>
      <c r="G39" s="82">
        <v>3110872</v>
      </c>
      <c r="H39" s="83">
        <v>3089504</v>
      </c>
      <c r="I39" s="83">
        <v>4338692</v>
      </c>
      <c r="J39" s="82">
        <v>2270326</v>
      </c>
      <c r="K39" s="48"/>
      <c r="L39" s="53"/>
      <c r="M39" s="47"/>
    </row>
    <row r="40" spans="1:13">
      <c r="A40" s="57"/>
      <c r="B40" s="133" t="s">
        <v>182</v>
      </c>
      <c r="C40" s="75" t="s">
        <v>177</v>
      </c>
      <c r="D40" s="80">
        <v>0.72299999999999998</v>
      </c>
      <c r="E40" s="81">
        <v>0.628</v>
      </c>
      <c r="F40" s="81">
        <v>0.73799999999999999</v>
      </c>
      <c r="G40" s="80">
        <v>0.95399999999999996</v>
      </c>
      <c r="H40" s="81">
        <v>0.95299999999999996</v>
      </c>
      <c r="I40" s="81">
        <v>1</v>
      </c>
      <c r="J40" s="80">
        <v>0.80600000000000005</v>
      </c>
      <c r="K40" s="48"/>
      <c r="L40" s="53"/>
      <c r="M40" s="47"/>
    </row>
    <row r="41" spans="1:13">
      <c r="A41" s="57"/>
      <c r="B41" s="133"/>
      <c r="C41" s="75" t="s">
        <v>178</v>
      </c>
      <c r="D41" s="82">
        <v>1596678</v>
      </c>
      <c r="E41" s="83">
        <v>1407057</v>
      </c>
      <c r="F41" s="83">
        <v>1620580</v>
      </c>
      <c r="G41" s="82">
        <v>3173461</v>
      </c>
      <c r="H41" s="83">
        <v>3144291</v>
      </c>
      <c r="I41" s="83">
        <v>4151405</v>
      </c>
      <c r="J41" s="82">
        <v>2305150</v>
      </c>
      <c r="K41" s="48"/>
      <c r="L41" s="53"/>
      <c r="M41" s="47"/>
    </row>
    <row r="42" spans="1:13">
      <c r="A42" s="57"/>
      <c r="B42" s="133" t="s">
        <v>183</v>
      </c>
      <c r="C42" s="75" t="s">
        <v>177</v>
      </c>
      <c r="D42" s="80">
        <v>0.70799999999999996</v>
      </c>
      <c r="E42" s="81">
        <v>0.48399999999999999</v>
      </c>
      <c r="F42" s="81">
        <v>0.73499999999999999</v>
      </c>
      <c r="G42" s="80">
        <v>0.93400000000000005</v>
      </c>
      <c r="H42" s="81">
        <v>0.93100000000000005</v>
      </c>
      <c r="I42" s="81">
        <v>1</v>
      </c>
      <c r="J42" s="80">
        <v>0.79</v>
      </c>
      <c r="K42" s="48"/>
      <c r="L42" s="53"/>
      <c r="M42" s="47"/>
    </row>
    <row r="43" spans="1:13">
      <c r="A43" s="57"/>
      <c r="B43" s="133"/>
      <c r="C43" s="75" t="s">
        <v>178</v>
      </c>
      <c r="D43" s="82">
        <v>1676680</v>
      </c>
      <c r="E43" s="83">
        <v>1422274</v>
      </c>
      <c r="F43" s="83">
        <v>1693908</v>
      </c>
      <c r="G43" s="82">
        <v>3099777</v>
      </c>
      <c r="H43" s="83">
        <v>3087084</v>
      </c>
      <c r="I43" s="83">
        <v>3323901</v>
      </c>
      <c r="J43" s="82">
        <v>2313542</v>
      </c>
      <c r="K43" s="48"/>
      <c r="L43" s="53"/>
      <c r="M43" s="47"/>
    </row>
    <row r="44" spans="1:13">
      <c r="A44" s="57"/>
      <c r="B44" s="70" t="s">
        <v>184</v>
      </c>
      <c r="C44" s="69"/>
      <c r="D44" s="69"/>
      <c r="E44" s="69"/>
      <c r="F44" s="69"/>
      <c r="G44" s="69"/>
      <c r="I44" s="69"/>
      <c r="J44" s="69"/>
      <c r="K44" s="48"/>
      <c r="L44" s="53"/>
      <c r="M44" s="47"/>
    </row>
    <row r="45" spans="1:13">
      <c r="A45" s="57"/>
      <c r="C45" s="45"/>
      <c r="D45" s="45"/>
      <c r="E45" s="45"/>
      <c r="F45" s="45"/>
      <c r="G45" s="45"/>
      <c r="H45" s="45"/>
      <c r="I45" s="45"/>
      <c r="J45" s="45"/>
      <c r="K45" s="48"/>
      <c r="L45" s="53"/>
      <c r="M45" s="47"/>
    </row>
    <row r="46" spans="1:13">
      <c r="A46" s="57"/>
      <c r="B46" s="134" t="s">
        <v>38</v>
      </c>
      <c r="C46" s="134"/>
      <c r="D46" s="73" t="s">
        <v>170</v>
      </c>
      <c r="E46" s="74" t="s">
        <v>30</v>
      </c>
      <c r="F46" s="74" t="s">
        <v>31</v>
      </c>
      <c r="G46" s="73" t="s">
        <v>171</v>
      </c>
      <c r="H46" s="74" t="s">
        <v>32</v>
      </c>
      <c r="J46" s="73" t="s">
        <v>39</v>
      </c>
      <c r="K46" s="48"/>
      <c r="L46" s="53"/>
      <c r="M46" s="47"/>
    </row>
    <row r="47" spans="1:13">
      <c r="A47" s="57"/>
      <c r="B47" s="133" t="s">
        <v>173</v>
      </c>
      <c r="C47" s="75" t="s">
        <v>174</v>
      </c>
      <c r="D47" s="76">
        <v>64.423076923076934</v>
      </c>
      <c r="E47" s="77">
        <v>40</v>
      </c>
      <c r="F47" s="77">
        <v>72.151898734177209</v>
      </c>
      <c r="G47" s="69"/>
      <c r="H47" s="69"/>
      <c r="I47" s="69"/>
      <c r="J47" s="69"/>
      <c r="K47" s="48"/>
      <c r="L47" s="53"/>
      <c r="M47" s="47"/>
    </row>
    <row r="48" spans="1:13">
      <c r="A48" s="57"/>
      <c r="B48" s="133"/>
      <c r="C48" s="75" t="s">
        <v>175</v>
      </c>
      <c r="D48" s="78">
        <v>1041924</v>
      </c>
      <c r="E48" s="79">
        <v>810209.375</v>
      </c>
      <c r="F48" s="79">
        <v>1088266.925</v>
      </c>
      <c r="G48" s="69"/>
      <c r="H48" s="69"/>
      <c r="I48" s="69"/>
      <c r="J48" s="69"/>
      <c r="K48" s="48"/>
      <c r="L48" s="53"/>
      <c r="M48" s="47"/>
    </row>
    <row r="49" spans="1:42">
      <c r="A49" s="57"/>
      <c r="B49" s="133" t="s">
        <v>176</v>
      </c>
      <c r="C49" s="75" t="s">
        <v>177</v>
      </c>
      <c r="D49" s="76">
        <v>55.39568345323741</v>
      </c>
      <c r="E49" s="77">
        <v>31.428571428571427</v>
      </c>
      <c r="F49" s="77">
        <v>63.46153846153846</v>
      </c>
      <c r="G49" s="69"/>
      <c r="H49" s="69"/>
      <c r="I49" s="69"/>
      <c r="J49" s="69"/>
      <c r="K49" s="48"/>
      <c r="L49" s="53"/>
      <c r="M49" s="47"/>
    </row>
    <row r="50" spans="1:42" ht="12.75">
      <c r="A50" s="57"/>
      <c r="B50" s="133"/>
      <c r="C50" s="75" t="s">
        <v>178</v>
      </c>
      <c r="D50" s="78">
        <v>1035622.2291666666</v>
      </c>
      <c r="E50" s="79">
        <v>643375</v>
      </c>
      <c r="F50" s="79">
        <v>1114071.675</v>
      </c>
      <c r="G50" s="69"/>
      <c r="H50" s="69"/>
      <c r="I50" s="69"/>
      <c r="J50" s="69"/>
      <c r="K50" s="48"/>
      <c r="L50" s="54"/>
      <c r="M50" s="48"/>
    </row>
    <row r="51" spans="1:42" s="43" customFormat="1">
      <c r="A51" s="55"/>
      <c r="B51" s="133" t="s">
        <v>179</v>
      </c>
      <c r="C51" s="75" t="s">
        <v>177</v>
      </c>
      <c r="D51" s="76">
        <v>62.903225806451616</v>
      </c>
      <c r="E51" s="77">
        <v>52</v>
      </c>
      <c r="F51" s="77">
        <v>66.911764705882348</v>
      </c>
      <c r="G51" s="69"/>
      <c r="H51" s="69"/>
      <c r="I51" s="69"/>
      <c r="J51" s="69"/>
      <c r="K51" s="48"/>
      <c r="L51" s="64"/>
      <c r="M51" s="63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customFormat="1">
      <c r="A52" s="55"/>
      <c r="B52" s="133"/>
      <c r="C52" s="75" t="s">
        <v>178</v>
      </c>
      <c r="D52" s="78">
        <v>1333172.7011494252</v>
      </c>
      <c r="E52" s="79">
        <v>1135665.2631578948</v>
      </c>
      <c r="F52" s="79">
        <v>1388358.6029411764</v>
      </c>
      <c r="G52" s="69"/>
      <c r="H52" s="69"/>
      <c r="I52" s="69"/>
      <c r="J52" s="69"/>
      <c r="K52" s="48"/>
      <c r="L52" s="51"/>
      <c r="M52" s="45"/>
      <c r="N52" s="43"/>
      <c r="O52" s="15"/>
      <c r="P52" s="15"/>
      <c r="Q52" s="15"/>
      <c r="R52" s="15"/>
      <c r="S52" s="15"/>
      <c r="T52" s="15"/>
      <c r="U52" s="15"/>
      <c r="V52" s="15"/>
      <c r="W52" s="15"/>
    </row>
    <row r="53" spans="1:42" customFormat="1">
      <c r="A53" s="55"/>
      <c r="B53" s="133" t="s">
        <v>180</v>
      </c>
      <c r="C53" s="75" t="s">
        <v>177</v>
      </c>
      <c r="D53" s="76">
        <v>70.3125</v>
      </c>
      <c r="E53" s="77">
        <v>48.780487804878049</v>
      </c>
      <c r="F53" s="77">
        <v>76.158940397350989</v>
      </c>
      <c r="G53" s="76">
        <v>91.525423728813564</v>
      </c>
      <c r="H53" s="77">
        <v>91.525423728813564</v>
      </c>
      <c r="I53" s="72"/>
      <c r="J53" s="76">
        <v>75.298804780876495</v>
      </c>
      <c r="K53" s="48"/>
      <c r="L53" s="51"/>
      <c r="M53" s="45"/>
      <c r="N53" s="43"/>
      <c r="O53" s="15"/>
      <c r="P53" s="15"/>
      <c r="Q53" s="15"/>
      <c r="R53" s="15"/>
      <c r="S53" s="15"/>
      <c r="T53" s="15"/>
      <c r="U53" s="15"/>
      <c r="V53" s="15"/>
      <c r="W53" s="15"/>
    </row>
    <row r="54" spans="1:42" customFormat="1">
      <c r="A54" s="55"/>
      <c r="B54" s="133"/>
      <c r="C54" s="75" t="s">
        <v>178</v>
      </c>
      <c r="D54" s="78">
        <v>1162503.4554455446</v>
      </c>
      <c r="E54" s="79">
        <v>1040057.2</v>
      </c>
      <c r="F54" s="79">
        <v>1183860.3604651163</v>
      </c>
      <c r="G54" s="78">
        <v>3236188.7368421052</v>
      </c>
      <c r="H54" s="79">
        <v>3236188.7368421052</v>
      </c>
      <c r="I54" s="72"/>
      <c r="J54" s="78">
        <v>1729410.2230215827</v>
      </c>
      <c r="K54" s="48"/>
      <c r="L54" s="51"/>
      <c r="M54" s="45"/>
      <c r="N54" s="43"/>
      <c r="O54" s="15"/>
      <c r="P54" s="15"/>
      <c r="Q54" s="15"/>
      <c r="R54" s="15"/>
      <c r="S54" s="15"/>
      <c r="T54" s="15"/>
      <c r="U54" s="15"/>
      <c r="V54" s="15"/>
      <c r="W54" s="15"/>
    </row>
    <row r="55" spans="1:42" customFormat="1">
      <c r="A55" s="55"/>
      <c r="B55" s="133" t="s">
        <v>181</v>
      </c>
      <c r="C55" s="75" t="s">
        <v>177</v>
      </c>
      <c r="D55" s="80">
        <v>66.8</v>
      </c>
      <c r="E55" s="77">
        <v>48.6</v>
      </c>
      <c r="F55" s="77">
        <v>70.599999999999994</v>
      </c>
      <c r="G55" s="76">
        <v>72.7</v>
      </c>
      <c r="H55" s="77">
        <v>72.7</v>
      </c>
      <c r="I55" s="72"/>
      <c r="J55" s="76">
        <v>67.099999999999994</v>
      </c>
      <c r="K55" s="63"/>
      <c r="L55" s="51"/>
      <c r="M55" s="45"/>
      <c r="N55" s="43"/>
      <c r="O55" s="15"/>
      <c r="P55" s="15"/>
      <c r="Q55" s="15"/>
      <c r="R55" s="15"/>
      <c r="S55" s="15"/>
      <c r="T55" s="15"/>
      <c r="U55" s="15"/>
      <c r="V55" s="15"/>
      <c r="W55" s="15"/>
    </row>
    <row r="56" spans="1:42">
      <c r="B56" s="133"/>
      <c r="C56" s="75" t="s">
        <v>178</v>
      </c>
      <c r="D56" s="82">
        <v>1268981</v>
      </c>
      <c r="E56" s="79">
        <v>1003739</v>
      </c>
      <c r="F56" s="79">
        <v>1309927</v>
      </c>
      <c r="G56" s="78">
        <v>1712800</v>
      </c>
      <c r="H56" s="79">
        <v>1712800</v>
      </c>
      <c r="J56" s="78">
        <v>1290651</v>
      </c>
    </row>
    <row r="57" spans="1:42">
      <c r="B57" s="133" t="s">
        <v>182</v>
      </c>
      <c r="C57" s="75" t="s">
        <v>177</v>
      </c>
      <c r="D57" s="80">
        <v>0.64300000000000002</v>
      </c>
      <c r="E57" s="77">
        <v>50</v>
      </c>
      <c r="F57" s="77">
        <v>66.400000000000006</v>
      </c>
      <c r="G57" s="76">
        <v>93.9</v>
      </c>
      <c r="H57" s="77">
        <v>93.9</v>
      </c>
      <c r="J57" s="76">
        <v>69.900000000000006</v>
      </c>
    </row>
    <row r="58" spans="1:42">
      <c r="B58" s="133"/>
      <c r="C58" s="75" t="s">
        <v>178</v>
      </c>
      <c r="D58" s="82">
        <v>1469027</v>
      </c>
      <c r="E58" s="79">
        <v>1020309</v>
      </c>
      <c r="F58" s="79">
        <v>1528856</v>
      </c>
      <c r="G58" s="78">
        <v>2635724</v>
      </c>
      <c r="H58" s="79">
        <v>2635724</v>
      </c>
      <c r="J58" s="78">
        <v>1791730</v>
      </c>
    </row>
    <row r="59" spans="1:42">
      <c r="B59" s="133" t="s">
        <v>183</v>
      </c>
      <c r="C59" s="75" t="s">
        <v>177</v>
      </c>
      <c r="D59" s="80">
        <v>0.73499999999999999</v>
      </c>
      <c r="E59" s="77">
        <v>63</v>
      </c>
      <c r="F59" s="77">
        <v>75.5</v>
      </c>
      <c r="G59" s="76">
        <f>+H59</f>
        <v>96.8</v>
      </c>
      <c r="H59" s="77">
        <v>96.8</v>
      </c>
      <c r="J59" s="76">
        <v>77.099999999999994</v>
      </c>
    </row>
    <row r="60" spans="1:42">
      <c r="B60" s="133"/>
      <c r="C60" s="75" t="s">
        <v>178</v>
      </c>
      <c r="D60" s="82">
        <v>1376996</v>
      </c>
      <c r="E60" s="79">
        <v>1235466</v>
      </c>
      <c r="F60" s="79">
        <v>1404139</v>
      </c>
      <c r="G60" s="78">
        <f>+H60</f>
        <v>3392756</v>
      </c>
      <c r="H60" s="79">
        <v>3392756</v>
      </c>
      <c r="J60" s="78">
        <v>1826943</v>
      </c>
    </row>
    <row r="61" spans="1:42">
      <c r="B61" s="70" t="s">
        <v>184</v>
      </c>
      <c r="C61" s="45"/>
      <c r="D61" s="45"/>
      <c r="E61" s="45"/>
      <c r="F61" s="45"/>
      <c r="G61" s="45"/>
      <c r="H61" s="45"/>
      <c r="I61" s="45"/>
      <c r="J61" s="45"/>
    </row>
    <row r="62" spans="1:42"/>
    <row r="63" spans="1:42">
      <c r="B63" s="103" t="s">
        <v>190</v>
      </c>
      <c r="C63" s="70"/>
      <c r="D63" s="70"/>
      <c r="E63" s="70"/>
      <c r="F63" s="70"/>
      <c r="G63" s="71"/>
      <c r="H63" s="71"/>
      <c r="I63" s="71"/>
      <c r="J63" s="71"/>
      <c r="K63" s="48"/>
    </row>
    <row r="64" spans="1:42">
      <c r="B64" s="103" t="s">
        <v>186</v>
      </c>
      <c r="C64" s="70"/>
      <c r="D64" s="70"/>
      <c r="E64" s="70"/>
      <c r="F64" s="70"/>
      <c r="G64" s="71"/>
      <c r="H64" s="71"/>
      <c r="I64" s="71"/>
      <c r="J64" s="71"/>
      <c r="K64" s="48"/>
    </row>
    <row r="65" spans="2:11">
      <c r="B65" s="103" t="s">
        <v>187</v>
      </c>
      <c r="C65" s="70"/>
      <c r="D65" s="70"/>
      <c r="E65" s="70"/>
      <c r="F65" s="70"/>
      <c r="G65" s="71"/>
      <c r="H65" s="71"/>
      <c r="I65" s="71"/>
      <c r="J65" s="71"/>
      <c r="K65" s="48"/>
    </row>
    <row r="66" spans="2:11">
      <c r="B66" s="103" t="s">
        <v>188</v>
      </c>
      <c r="C66" s="70"/>
      <c r="D66" s="70"/>
      <c r="E66" s="70"/>
      <c r="F66" s="70"/>
      <c r="G66" s="71"/>
      <c r="H66" s="71"/>
      <c r="I66" s="71"/>
      <c r="J66" s="71"/>
      <c r="K66" s="48"/>
    </row>
    <row r="67" spans="2:11">
      <c r="B67" s="103" t="s">
        <v>189</v>
      </c>
      <c r="C67" s="70"/>
      <c r="D67" s="70"/>
      <c r="E67" s="70"/>
      <c r="F67" s="70"/>
      <c r="G67" s="71"/>
      <c r="H67" s="71"/>
      <c r="I67" s="71"/>
      <c r="J67" s="71"/>
      <c r="K67" s="48"/>
    </row>
    <row r="68" spans="2:11">
      <c r="B68" s="103"/>
      <c r="C68" s="70"/>
      <c r="D68" s="70"/>
      <c r="E68" s="70"/>
      <c r="F68" s="70"/>
      <c r="G68" s="71"/>
      <c r="H68" s="71"/>
      <c r="I68" s="71"/>
      <c r="J68" s="71"/>
      <c r="K68" s="48"/>
    </row>
    <row r="69" spans="2:11">
      <c r="B69" s="86" t="s">
        <v>0</v>
      </c>
      <c r="C69" s="70"/>
      <c r="D69" s="70"/>
      <c r="E69" s="70"/>
      <c r="F69" s="70"/>
      <c r="G69" s="71"/>
      <c r="H69" s="71"/>
      <c r="I69" s="71"/>
      <c r="J69" s="71"/>
      <c r="K69" s="48"/>
    </row>
    <row r="70" spans="2:11">
      <c r="B70" s="86" t="s">
        <v>191</v>
      </c>
      <c r="C70" s="70"/>
      <c r="D70" s="70"/>
      <c r="E70" s="70"/>
      <c r="F70" s="70"/>
      <c r="G70" s="71"/>
      <c r="H70" s="71"/>
      <c r="I70" s="71"/>
      <c r="J70" s="71"/>
      <c r="K70" s="48"/>
    </row>
    <row r="71" spans="2:11">
      <c r="B71" s="86" t="str">
        <f>+'Graduados- Consolidado'!B32</f>
        <v>Fecha actualización: Enero 2023</v>
      </c>
    </row>
    <row r="75" spans="2:11" ht="15" hidden="1" customHeight="1">
      <c r="B75" s="86" t="s">
        <v>0</v>
      </c>
    </row>
    <row r="76" spans="2:11" ht="15" hidden="1" customHeight="1">
      <c r="B76" s="86" t="s">
        <v>192</v>
      </c>
    </row>
    <row r="77" spans="2:11" ht="15" hidden="1" customHeight="1">
      <c r="B77" s="86" t="s">
        <v>193</v>
      </c>
    </row>
  </sheetData>
  <mergeCells count="25">
    <mergeCell ref="B34:B35"/>
    <mergeCell ref="B6:J6"/>
    <mergeCell ref="B7:C7"/>
    <mergeCell ref="B8:B9"/>
    <mergeCell ref="B10:B11"/>
    <mergeCell ref="B12:B13"/>
    <mergeCell ref="B14:B15"/>
    <mergeCell ref="B16:B17"/>
    <mergeCell ref="B20:B21"/>
    <mergeCell ref="B29:C29"/>
    <mergeCell ref="B30:B31"/>
    <mergeCell ref="B32:B33"/>
    <mergeCell ref="B18:B19"/>
    <mergeCell ref="B51:B52"/>
    <mergeCell ref="B53:B54"/>
    <mergeCell ref="B55:B56"/>
    <mergeCell ref="B59:B60"/>
    <mergeCell ref="B36:B37"/>
    <mergeCell ref="B38:B39"/>
    <mergeCell ref="B42:B43"/>
    <mergeCell ref="B46:C46"/>
    <mergeCell ref="B47:B48"/>
    <mergeCell ref="B49:B50"/>
    <mergeCell ref="B40:B41"/>
    <mergeCell ref="B57:B5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M68"/>
  <sheetViews>
    <sheetView topLeftCell="A62" workbookViewId="0">
      <selection activeCell="G51" sqref="G51"/>
    </sheetView>
  </sheetViews>
  <sheetFormatPr defaultColWidth="0" defaultRowHeight="15" zeroHeight="1"/>
  <cols>
    <col min="1" max="1" width="56.7109375" customWidth="1"/>
    <col min="2" max="9" width="11.42578125" customWidth="1"/>
    <col min="10" max="10" width="5.7109375" customWidth="1"/>
    <col min="11" max="12" width="11.42578125" hidden="1" customWidth="1"/>
    <col min="13" max="13" width="28.85546875" customWidth="1"/>
    <col min="14" max="16384" width="11.42578125" hidden="1"/>
  </cols>
  <sheetData>
    <row r="1" spans="1:1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07"/>
    </row>
    <row r="2" spans="1:1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107"/>
    </row>
    <row r="3" spans="1:1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107"/>
    </row>
    <row r="4" spans="1:13">
      <c r="A4" s="139" t="s">
        <v>194</v>
      </c>
      <c r="B4" s="139"/>
      <c r="C4" s="139"/>
      <c r="D4" s="139"/>
      <c r="E4" s="139"/>
      <c r="F4" s="139"/>
      <c r="G4" s="139"/>
      <c r="H4" s="139"/>
      <c r="I4" s="139"/>
      <c r="J4" s="63"/>
      <c r="K4" s="63"/>
      <c r="L4" s="63"/>
      <c r="M4" s="107"/>
    </row>
    <row r="5" spans="1:13">
      <c r="A5" s="73"/>
      <c r="B5" s="140">
        <v>2012</v>
      </c>
      <c r="C5" s="141"/>
      <c r="D5" s="140">
        <v>2013</v>
      </c>
      <c r="E5" s="141"/>
      <c r="F5" s="140">
        <v>2014</v>
      </c>
      <c r="G5" s="141"/>
      <c r="H5" s="140" t="s">
        <v>195</v>
      </c>
      <c r="I5" s="141"/>
      <c r="J5" s="63"/>
      <c r="K5" s="63"/>
      <c r="L5" s="63"/>
      <c r="M5" s="107"/>
    </row>
    <row r="6" spans="1:13">
      <c r="A6" s="73" t="s">
        <v>196</v>
      </c>
      <c r="B6" s="73" t="s">
        <v>177</v>
      </c>
      <c r="C6" s="73" t="s">
        <v>197</v>
      </c>
      <c r="D6" s="73" t="s">
        <v>177</v>
      </c>
      <c r="E6" s="73" t="s">
        <v>197</v>
      </c>
      <c r="F6" s="73" t="s">
        <v>177</v>
      </c>
      <c r="G6" s="73" t="s">
        <v>197</v>
      </c>
      <c r="H6" s="73" t="s">
        <v>198</v>
      </c>
      <c r="I6" s="73" t="s">
        <v>199</v>
      </c>
      <c r="J6" s="63"/>
      <c r="K6" s="63"/>
      <c r="L6" s="63"/>
      <c r="M6" s="107"/>
    </row>
    <row r="7" spans="1:13">
      <c r="A7" s="142" t="s">
        <v>60</v>
      </c>
      <c r="B7" s="143"/>
      <c r="C7" s="143"/>
      <c r="D7" s="143"/>
      <c r="E7" s="143"/>
      <c r="F7" s="143"/>
      <c r="G7" s="143"/>
      <c r="H7" s="143"/>
      <c r="I7" s="144"/>
      <c r="J7" s="63"/>
      <c r="K7" s="63"/>
      <c r="L7" s="63"/>
      <c r="M7" s="107"/>
    </row>
    <row r="8" spans="1:13">
      <c r="A8" s="100" t="s">
        <v>46</v>
      </c>
      <c r="B8" s="104" t="s">
        <v>56</v>
      </c>
      <c r="C8" s="104" t="s">
        <v>56</v>
      </c>
      <c r="D8" s="104">
        <v>0.81799999999999995</v>
      </c>
      <c r="E8" s="105">
        <v>1827512</v>
      </c>
      <c r="F8" s="104">
        <v>0.75</v>
      </c>
      <c r="G8" s="105">
        <v>1764157</v>
      </c>
      <c r="H8" s="104">
        <v>0.82899999999999996</v>
      </c>
      <c r="I8" s="105">
        <v>1575450</v>
      </c>
      <c r="J8" s="63"/>
      <c r="K8" s="63"/>
      <c r="L8" s="63"/>
      <c r="M8" s="107"/>
    </row>
    <row r="9" spans="1:13">
      <c r="A9" s="100" t="s">
        <v>47</v>
      </c>
      <c r="B9" s="104" t="s">
        <v>56</v>
      </c>
      <c r="C9" s="104" t="s">
        <v>56</v>
      </c>
      <c r="D9" s="104" t="s">
        <v>56</v>
      </c>
      <c r="E9" s="104" t="s">
        <v>56</v>
      </c>
      <c r="F9" s="104">
        <v>0.83299999999999996</v>
      </c>
      <c r="G9" s="105">
        <v>1630000</v>
      </c>
      <c r="H9" s="104">
        <v>0.55000000000000004</v>
      </c>
      <c r="I9" s="105">
        <v>1080708</v>
      </c>
      <c r="J9" s="63"/>
      <c r="K9" s="63"/>
      <c r="L9" s="63"/>
      <c r="M9" s="107"/>
    </row>
    <row r="10" spans="1:13">
      <c r="A10" s="100" t="s">
        <v>48</v>
      </c>
      <c r="B10" s="104" t="s">
        <v>56</v>
      </c>
      <c r="C10" s="104" t="s">
        <v>56</v>
      </c>
      <c r="D10" s="104">
        <v>0.73199999999999998</v>
      </c>
      <c r="E10" s="105">
        <v>1419004</v>
      </c>
      <c r="F10" s="104">
        <v>0.72599999999999998</v>
      </c>
      <c r="G10" s="105">
        <v>1279713</v>
      </c>
      <c r="H10" s="104">
        <v>0.73299999999999998</v>
      </c>
      <c r="I10" s="105">
        <v>1298565</v>
      </c>
      <c r="J10" s="63"/>
      <c r="K10" s="63"/>
      <c r="L10" s="63"/>
      <c r="M10" s="107"/>
    </row>
    <row r="11" spans="1:13">
      <c r="A11" s="100" t="s">
        <v>49</v>
      </c>
      <c r="B11" s="104">
        <v>0.622</v>
      </c>
      <c r="C11" s="105">
        <v>1270389</v>
      </c>
      <c r="D11" s="104">
        <v>0.69599999999999995</v>
      </c>
      <c r="E11" s="105">
        <v>1276205</v>
      </c>
      <c r="F11" s="104">
        <v>0.65500000000000003</v>
      </c>
      <c r="G11" s="105">
        <v>1223756</v>
      </c>
      <c r="H11" s="104">
        <v>0.58799999999999997</v>
      </c>
      <c r="I11" s="105">
        <v>1320161</v>
      </c>
      <c r="J11" s="63"/>
      <c r="K11" s="63"/>
      <c r="L11" s="63"/>
      <c r="M11" s="107"/>
    </row>
    <row r="12" spans="1:13">
      <c r="A12" s="100" t="s">
        <v>53</v>
      </c>
      <c r="B12" s="104">
        <v>0.66800000000000004</v>
      </c>
      <c r="C12" s="105">
        <v>1462599</v>
      </c>
      <c r="D12" s="104">
        <v>0.67100000000000004</v>
      </c>
      <c r="E12" s="105">
        <v>1507640</v>
      </c>
      <c r="F12" s="104">
        <v>0.70099999999999996</v>
      </c>
      <c r="G12" s="105">
        <v>1686437</v>
      </c>
      <c r="H12" s="104">
        <v>0.72199999999999998</v>
      </c>
      <c r="I12" s="105">
        <v>1634177</v>
      </c>
      <c r="J12" s="63"/>
      <c r="K12" s="63"/>
      <c r="L12" s="63"/>
      <c r="M12" s="107"/>
    </row>
    <row r="13" spans="1:13">
      <c r="A13" s="100" t="s">
        <v>55</v>
      </c>
      <c r="B13" s="104">
        <v>0.72699999999999998</v>
      </c>
      <c r="C13" s="105">
        <v>719667</v>
      </c>
      <c r="D13" s="104">
        <v>0.66700000000000004</v>
      </c>
      <c r="E13" s="105">
        <v>1305221</v>
      </c>
      <c r="F13" s="104">
        <v>0.61899999999999999</v>
      </c>
      <c r="G13" s="105">
        <v>995651</v>
      </c>
      <c r="H13" s="104">
        <v>0.34799999999999998</v>
      </c>
      <c r="I13" s="105">
        <v>1415021</v>
      </c>
      <c r="J13" s="63"/>
      <c r="K13" s="63"/>
      <c r="L13" s="63"/>
      <c r="M13" s="107"/>
    </row>
    <row r="14" spans="1:13" ht="15" customHeight="1">
      <c r="A14" s="100" t="s">
        <v>200</v>
      </c>
      <c r="B14" s="104">
        <v>1</v>
      </c>
      <c r="C14" s="105">
        <v>1314500</v>
      </c>
      <c r="D14" s="104">
        <v>1</v>
      </c>
      <c r="E14" s="105">
        <v>2333678</v>
      </c>
      <c r="F14" s="104">
        <v>1</v>
      </c>
      <c r="G14" s="104" t="s">
        <v>56</v>
      </c>
      <c r="H14" s="104">
        <v>0</v>
      </c>
      <c r="I14" s="104" t="s">
        <v>201</v>
      </c>
      <c r="J14" s="63"/>
      <c r="K14" s="63"/>
      <c r="L14" s="63"/>
      <c r="M14" s="107"/>
    </row>
    <row r="15" spans="1:13">
      <c r="A15" s="100" t="s">
        <v>101</v>
      </c>
      <c r="B15" s="104">
        <v>0.58099999999999996</v>
      </c>
      <c r="C15" s="105">
        <v>1114056</v>
      </c>
      <c r="D15" s="104">
        <v>0.622</v>
      </c>
      <c r="E15" s="105">
        <v>1092689</v>
      </c>
      <c r="F15" s="104">
        <v>0.6</v>
      </c>
      <c r="G15" s="105">
        <v>1274432</v>
      </c>
      <c r="H15" s="104">
        <v>0.49199999999999999</v>
      </c>
      <c r="I15" s="105">
        <v>1708323</v>
      </c>
      <c r="J15" s="63"/>
      <c r="K15" s="63"/>
      <c r="L15" s="63"/>
      <c r="M15" s="107"/>
    </row>
    <row r="16" spans="1:13">
      <c r="A16" s="100" t="s">
        <v>202</v>
      </c>
      <c r="B16" s="104"/>
      <c r="C16" s="105"/>
      <c r="D16" s="104">
        <v>0.83299999999999996</v>
      </c>
      <c r="E16" s="105">
        <v>1030627</v>
      </c>
      <c r="F16" s="104">
        <v>0.33300000000000002</v>
      </c>
      <c r="G16" s="105">
        <v>820000</v>
      </c>
      <c r="H16" s="104" t="s">
        <v>56</v>
      </c>
      <c r="I16" s="105" t="s">
        <v>56</v>
      </c>
      <c r="J16" s="63"/>
      <c r="K16" s="63"/>
      <c r="L16" s="63"/>
      <c r="M16" s="107"/>
    </row>
    <row r="17" spans="1:13">
      <c r="A17" s="136" t="s">
        <v>203</v>
      </c>
      <c r="B17" s="137"/>
      <c r="C17" s="137"/>
      <c r="D17" s="137"/>
      <c r="E17" s="137"/>
      <c r="F17" s="137"/>
      <c r="G17" s="137"/>
      <c r="H17" s="137"/>
      <c r="I17" s="138"/>
      <c r="J17" s="63"/>
      <c r="K17" s="63"/>
      <c r="L17" s="63"/>
      <c r="M17" s="107"/>
    </row>
    <row r="18" spans="1:13">
      <c r="A18" s="100" t="s">
        <v>61</v>
      </c>
      <c r="B18" s="104">
        <v>0.81599999999999995</v>
      </c>
      <c r="C18" s="105">
        <v>1196763</v>
      </c>
      <c r="D18" s="104">
        <v>0.81799999999999995</v>
      </c>
      <c r="E18" s="105">
        <v>1866077</v>
      </c>
      <c r="F18" s="104">
        <v>0.88900000000000001</v>
      </c>
      <c r="G18" s="105">
        <v>2130048</v>
      </c>
      <c r="H18" s="104">
        <v>0.85499999999999998</v>
      </c>
      <c r="I18" s="105">
        <v>2484673</v>
      </c>
      <c r="J18" s="63"/>
      <c r="K18" s="63"/>
      <c r="L18" s="63"/>
      <c r="M18" s="107"/>
    </row>
    <row r="19" spans="1:13">
      <c r="A19" s="100" t="s">
        <v>62</v>
      </c>
      <c r="B19" s="104">
        <v>0.71399999999999997</v>
      </c>
      <c r="C19" s="105">
        <v>1083625</v>
      </c>
      <c r="D19" s="104">
        <v>0.75</v>
      </c>
      <c r="E19" s="105">
        <v>1142000</v>
      </c>
      <c r="F19" s="104">
        <v>0.75</v>
      </c>
      <c r="G19" s="105">
        <v>1508892</v>
      </c>
      <c r="H19" s="104">
        <v>0.75</v>
      </c>
      <c r="I19" s="105">
        <v>829764</v>
      </c>
      <c r="J19" s="63"/>
      <c r="K19" s="63"/>
      <c r="L19" s="63"/>
      <c r="M19" s="107"/>
    </row>
    <row r="20" spans="1:13">
      <c r="A20" s="100" t="s">
        <v>63</v>
      </c>
      <c r="B20" s="104">
        <v>1</v>
      </c>
      <c r="C20" s="105">
        <v>3321000</v>
      </c>
      <c r="D20" s="104">
        <v>1</v>
      </c>
      <c r="E20" s="105">
        <v>3302500</v>
      </c>
      <c r="F20" s="104">
        <v>0.66700000000000004</v>
      </c>
      <c r="G20" s="105">
        <v>1100000</v>
      </c>
      <c r="H20" s="104">
        <v>0.5</v>
      </c>
      <c r="I20" s="105">
        <v>690000</v>
      </c>
      <c r="J20" s="63"/>
      <c r="K20" s="63"/>
      <c r="L20" s="63"/>
      <c r="M20" s="107"/>
    </row>
    <row r="21" spans="1:13">
      <c r="A21" s="100" t="s">
        <v>64</v>
      </c>
      <c r="B21" s="104">
        <v>0.78200000000000003</v>
      </c>
      <c r="C21" s="105">
        <v>1622350</v>
      </c>
      <c r="D21" s="104">
        <v>0.83299999999999996</v>
      </c>
      <c r="E21" s="105">
        <v>2908839</v>
      </c>
      <c r="F21" s="104">
        <v>0.81699999999999995</v>
      </c>
      <c r="G21" s="105">
        <v>1756431</v>
      </c>
      <c r="H21" s="104">
        <v>0.78800000000000003</v>
      </c>
      <c r="I21" s="105">
        <v>1829297</v>
      </c>
      <c r="J21" s="63"/>
      <c r="K21" s="63"/>
      <c r="L21" s="63"/>
      <c r="M21" s="107"/>
    </row>
    <row r="22" spans="1:13">
      <c r="A22" s="100" t="s">
        <v>66</v>
      </c>
      <c r="B22" s="104">
        <v>0.91300000000000003</v>
      </c>
      <c r="C22" s="105">
        <v>1921526</v>
      </c>
      <c r="D22" s="104">
        <v>1</v>
      </c>
      <c r="E22" s="105">
        <v>2169804</v>
      </c>
      <c r="F22" s="104">
        <v>0.94</v>
      </c>
      <c r="G22" s="105">
        <v>2021448</v>
      </c>
      <c r="H22" s="104">
        <v>0.93500000000000005</v>
      </c>
      <c r="I22" s="105">
        <v>2135128</v>
      </c>
      <c r="J22" s="63"/>
      <c r="K22" s="63"/>
      <c r="L22" s="63"/>
      <c r="M22" s="107"/>
    </row>
    <row r="23" spans="1:13">
      <c r="A23" s="100" t="s">
        <v>67</v>
      </c>
      <c r="B23" s="104">
        <v>0.88900000000000001</v>
      </c>
      <c r="C23" s="105">
        <v>1525500</v>
      </c>
      <c r="D23" s="104">
        <v>0.82399999999999995</v>
      </c>
      <c r="E23" s="105">
        <v>2107364</v>
      </c>
      <c r="F23" s="104">
        <v>0.80400000000000005</v>
      </c>
      <c r="G23" s="105">
        <v>1813179</v>
      </c>
      <c r="H23" s="104">
        <v>0.75</v>
      </c>
      <c r="I23" s="105">
        <v>2083136</v>
      </c>
      <c r="J23" s="63"/>
      <c r="K23" s="63"/>
      <c r="L23" s="63"/>
      <c r="M23" s="107"/>
    </row>
    <row r="24" spans="1:13">
      <c r="A24" s="100" t="s">
        <v>68</v>
      </c>
      <c r="B24" s="104">
        <v>0.72699999999999998</v>
      </c>
      <c r="C24" s="105">
        <v>1689986</v>
      </c>
      <c r="D24" s="104">
        <v>0.90800000000000003</v>
      </c>
      <c r="E24" s="105">
        <v>1546362</v>
      </c>
      <c r="F24" s="104">
        <v>0.73599999999999999</v>
      </c>
      <c r="G24" s="105">
        <v>2174106</v>
      </c>
      <c r="H24" s="104">
        <v>0.86899999999999999</v>
      </c>
      <c r="I24" s="105">
        <v>2054904</v>
      </c>
      <c r="J24" s="63"/>
      <c r="K24" s="63"/>
      <c r="L24" s="63"/>
      <c r="M24" s="107"/>
    </row>
    <row r="25" spans="1:13">
      <c r="A25" s="100" t="s">
        <v>69</v>
      </c>
      <c r="B25" s="104">
        <v>0.76500000000000001</v>
      </c>
      <c r="C25" s="105">
        <v>1262049</v>
      </c>
      <c r="D25" s="104">
        <v>0.91300000000000003</v>
      </c>
      <c r="E25" s="105">
        <v>1587570</v>
      </c>
      <c r="F25" s="104">
        <v>0.79200000000000004</v>
      </c>
      <c r="G25" s="105">
        <v>1519968</v>
      </c>
      <c r="H25" s="104">
        <v>0.65200000000000002</v>
      </c>
      <c r="I25" s="105">
        <v>1546904</v>
      </c>
      <c r="J25" s="63"/>
      <c r="K25" s="63"/>
      <c r="L25" s="63"/>
      <c r="M25" s="107"/>
    </row>
    <row r="26" spans="1:13">
      <c r="A26" s="100" t="s">
        <v>70</v>
      </c>
      <c r="B26" s="104">
        <v>0.75</v>
      </c>
      <c r="C26" s="105">
        <v>2398410</v>
      </c>
      <c r="D26" s="104">
        <v>0.90500000000000003</v>
      </c>
      <c r="E26" s="105">
        <v>1743333</v>
      </c>
      <c r="F26" s="104">
        <v>1</v>
      </c>
      <c r="G26" s="105">
        <v>1783592</v>
      </c>
      <c r="H26" s="104">
        <v>0.77800000000000002</v>
      </c>
      <c r="I26" s="105">
        <v>972710</v>
      </c>
      <c r="J26" s="63"/>
      <c r="K26" s="63"/>
      <c r="L26" s="63"/>
      <c r="M26" s="107"/>
    </row>
    <row r="27" spans="1:13">
      <c r="A27" s="136" t="s">
        <v>204</v>
      </c>
      <c r="B27" s="137"/>
      <c r="C27" s="137"/>
      <c r="D27" s="137"/>
      <c r="E27" s="137"/>
      <c r="F27" s="137"/>
      <c r="G27" s="137"/>
      <c r="H27" s="137"/>
      <c r="I27" s="138"/>
      <c r="J27" s="63"/>
      <c r="K27" s="63"/>
      <c r="L27" s="63"/>
      <c r="M27" s="107"/>
    </row>
    <row r="28" spans="1:13">
      <c r="A28" s="100" t="s">
        <v>72</v>
      </c>
      <c r="B28" s="104">
        <v>0.83299999999999996</v>
      </c>
      <c r="C28" s="105">
        <v>1699000</v>
      </c>
      <c r="D28" s="104">
        <v>0.76500000000000001</v>
      </c>
      <c r="E28" s="105">
        <v>1630296</v>
      </c>
      <c r="F28" s="104">
        <v>1</v>
      </c>
      <c r="G28" s="105">
        <v>1897019</v>
      </c>
      <c r="H28" s="104">
        <v>0.78600000000000003</v>
      </c>
      <c r="I28" s="105">
        <v>720409</v>
      </c>
      <c r="J28" s="63"/>
      <c r="K28" s="63"/>
      <c r="L28" s="63"/>
      <c r="M28" s="107"/>
    </row>
    <row r="29" spans="1:13">
      <c r="A29" s="100" t="s">
        <v>73</v>
      </c>
      <c r="B29" s="104">
        <v>0.82399999999999995</v>
      </c>
      <c r="C29" s="105">
        <v>1837825</v>
      </c>
      <c r="D29" s="104">
        <v>0.9</v>
      </c>
      <c r="E29" s="105">
        <v>1526111</v>
      </c>
      <c r="F29" s="104">
        <v>0.875</v>
      </c>
      <c r="G29" s="105">
        <v>1310881</v>
      </c>
      <c r="H29" s="104">
        <v>0.78900000000000003</v>
      </c>
      <c r="I29" s="105">
        <v>1519384</v>
      </c>
      <c r="J29" s="63"/>
      <c r="K29" s="63"/>
      <c r="L29" s="63"/>
      <c r="M29" s="107"/>
    </row>
    <row r="30" spans="1:13">
      <c r="A30" s="100" t="s">
        <v>74</v>
      </c>
      <c r="B30" s="104" t="s">
        <v>56</v>
      </c>
      <c r="C30" s="104" t="s">
        <v>56</v>
      </c>
      <c r="D30" s="104">
        <v>1</v>
      </c>
      <c r="E30" s="104" t="s">
        <v>56</v>
      </c>
      <c r="F30" s="104">
        <v>1</v>
      </c>
      <c r="G30" s="105">
        <v>1410000</v>
      </c>
      <c r="H30" s="104" t="s">
        <v>56</v>
      </c>
      <c r="I30" s="105" t="s">
        <v>56</v>
      </c>
      <c r="J30" s="63"/>
      <c r="K30" s="63"/>
      <c r="L30" s="63"/>
      <c r="M30" s="107"/>
    </row>
    <row r="31" spans="1:13">
      <c r="A31" s="100" t="s">
        <v>76</v>
      </c>
      <c r="B31" s="104">
        <v>0.9</v>
      </c>
      <c r="C31" s="105">
        <v>1660185</v>
      </c>
      <c r="D31" s="104">
        <v>0.84599999999999997</v>
      </c>
      <c r="E31" s="105">
        <v>964586</v>
      </c>
      <c r="F31" s="104">
        <v>0.75</v>
      </c>
      <c r="G31" s="105">
        <v>1325125</v>
      </c>
      <c r="H31" s="104">
        <v>0.85699999999999998</v>
      </c>
      <c r="I31" s="105">
        <v>1753301</v>
      </c>
      <c r="J31" s="63"/>
      <c r="K31" s="63"/>
      <c r="L31" s="63"/>
      <c r="M31" s="107"/>
    </row>
    <row r="32" spans="1:13">
      <c r="A32" s="100" t="s">
        <v>77</v>
      </c>
      <c r="B32" s="104" t="s">
        <v>56</v>
      </c>
      <c r="C32" s="104" t="s">
        <v>56</v>
      </c>
      <c r="D32" s="104" t="s">
        <v>56</v>
      </c>
      <c r="E32" s="104" t="s">
        <v>56</v>
      </c>
      <c r="F32" s="104">
        <v>1</v>
      </c>
      <c r="G32" s="105">
        <v>3365513</v>
      </c>
      <c r="H32" s="104">
        <v>1</v>
      </c>
      <c r="I32" s="105">
        <v>4236553</v>
      </c>
      <c r="J32" s="63"/>
      <c r="K32" s="63"/>
      <c r="L32" s="63"/>
      <c r="M32" s="107"/>
    </row>
    <row r="33" spans="1:13">
      <c r="A33" s="100" t="s">
        <v>79</v>
      </c>
      <c r="B33" s="104"/>
      <c r="C33" s="105"/>
      <c r="D33" s="104">
        <v>0.33300000000000002</v>
      </c>
      <c r="E33" s="105">
        <v>3200000</v>
      </c>
      <c r="F33" s="104">
        <v>0.8</v>
      </c>
      <c r="G33" s="105">
        <v>1552783</v>
      </c>
      <c r="H33" s="104">
        <v>0.81</v>
      </c>
      <c r="I33" s="105">
        <v>1996857</v>
      </c>
      <c r="J33" s="63"/>
      <c r="K33" s="63"/>
      <c r="L33" s="63"/>
      <c r="M33" s="107"/>
    </row>
    <row r="34" spans="1:13">
      <c r="A34" s="100" t="s">
        <v>80</v>
      </c>
      <c r="B34" s="104" t="s">
        <v>56</v>
      </c>
      <c r="C34" s="104" t="s">
        <v>56</v>
      </c>
      <c r="D34" s="104" t="s">
        <v>56</v>
      </c>
      <c r="E34" s="104" t="s">
        <v>56</v>
      </c>
      <c r="F34" s="104">
        <v>0.83299999999999996</v>
      </c>
      <c r="G34" s="105">
        <v>1436194</v>
      </c>
      <c r="H34" s="104">
        <v>0.86899999999999999</v>
      </c>
      <c r="I34" s="105">
        <v>1654901</v>
      </c>
      <c r="J34" s="63"/>
      <c r="K34" s="63"/>
      <c r="L34" s="63"/>
      <c r="M34" s="107"/>
    </row>
    <row r="35" spans="1:13">
      <c r="A35" s="100" t="s">
        <v>81</v>
      </c>
      <c r="B35" s="104" t="s">
        <v>56</v>
      </c>
      <c r="C35" s="104" t="s">
        <v>56</v>
      </c>
      <c r="D35" s="104">
        <v>1</v>
      </c>
      <c r="E35" s="105">
        <v>1515000</v>
      </c>
      <c r="F35" s="104" t="s">
        <v>56</v>
      </c>
      <c r="G35" s="104" t="s">
        <v>56</v>
      </c>
      <c r="H35" s="104" t="s">
        <v>56</v>
      </c>
      <c r="I35" s="104" t="s">
        <v>56</v>
      </c>
      <c r="J35" s="63"/>
      <c r="K35" s="63"/>
      <c r="L35" s="63"/>
      <c r="M35" s="107"/>
    </row>
    <row r="36" spans="1:13">
      <c r="A36" s="100" t="s">
        <v>205</v>
      </c>
      <c r="B36" s="104" t="s">
        <v>56</v>
      </c>
      <c r="C36" s="104" t="s">
        <v>56</v>
      </c>
      <c r="D36" s="104">
        <v>0.5</v>
      </c>
      <c r="E36" s="105">
        <v>1904000</v>
      </c>
      <c r="F36" s="104" t="s">
        <v>56</v>
      </c>
      <c r="G36" s="104" t="s">
        <v>56</v>
      </c>
      <c r="H36" s="104" t="s">
        <v>56</v>
      </c>
      <c r="I36" s="104" t="s">
        <v>56</v>
      </c>
      <c r="J36" s="63"/>
      <c r="K36" s="63"/>
      <c r="L36" s="63"/>
      <c r="M36" s="107"/>
    </row>
    <row r="37" spans="1:13">
      <c r="A37" s="136" t="s">
        <v>206</v>
      </c>
      <c r="B37" s="137"/>
      <c r="C37" s="137"/>
      <c r="D37" s="137"/>
      <c r="E37" s="137"/>
      <c r="F37" s="137"/>
      <c r="G37" s="137"/>
      <c r="H37" s="137"/>
      <c r="I37" s="138"/>
      <c r="J37" s="63"/>
      <c r="K37" s="63"/>
      <c r="L37" s="63"/>
      <c r="M37" s="107"/>
    </row>
    <row r="38" spans="1:13">
      <c r="A38" s="100" t="s">
        <v>89</v>
      </c>
      <c r="B38" s="104">
        <v>0.64</v>
      </c>
      <c r="C38" s="105">
        <v>1268286</v>
      </c>
      <c r="D38" s="104">
        <v>0.89700000000000002</v>
      </c>
      <c r="E38" s="105">
        <v>2380000</v>
      </c>
      <c r="F38" s="104">
        <v>0.66700000000000004</v>
      </c>
      <c r="G38" s="105">
        <v>1863366</v>
      </c>
      <c r="H38" s="104">
        <v>0.68300000000000005</v>
      </c>
      <c r="I38" s="105">
        <v>1651716</v>
      </c>
      <c r="J38" s="63"/>
      <c r="K38" s="63"/>
      <c r="L38" s="63"/>
      <c r="M38" s="107"/>
    </row>
    <row r="39" spans="1:13">
      <c r="A39" s="100" t="s">
        <v>207</v>
      </c>
      <c r="B39" s="104">
        <v>0.7</v>
      </c>
      <c r="C39" s="105">
        <v>1330526</v>
      </c>
      <c r="D39" s="104">
        <v>0.67700000000000005</v>
      </c>
      <c r="E39" s="105">
        <v>1270204</v>
      </c>
      <c r="F39" s="104">
        <v>0.64400000000000002</v>
      </c>
      <c r="G39" s="105">
        <v>1430506</v>
      </c>
      <c r="H39" s="104">
        <v>0.64200000000000002</v>
      </c>
      <c r="I39" s="105">
        <v>1318627</v>
      </c>
      <c r="J39" s="63"/>
      <c r="K39" s="63"/>
      <c r="L39" s="63"/>
      <c r="M39" s="107"/>
    </row>
    <row r="40" spans="1:13">
      <c r="A40" s="100" t="s">
        <v>86</v>
      </c>
      <c r="B40" s="104">
        <v>0.66700000000000004</v>
      </c>
      <c r="C40" s="105">
        <v>2252204</v>
      </c>
      <c r="D40" s="104">
        <v>0.84099999999999997</v>
      </c>
      <c r="E40" s="105">
        <v>2552751</v>
      </c>
      <c r="F40" s="104">
        <v>0.79600000000000004</v>
      </c>
      <c r="G40" s="105">
        <v>2341475</v>
      </c>
      <c r="H40" s="104">
        <v>0.88100000000000001</v>
      </c>
      <c r="I40" s="105">
        <v>2477855</v>
      </c>
      <c r="J40" s="63"/>
      <c r="K40" s="63"/>
      <c r="L40" s="63"/>
      <c r="M40" s="107"/>
    </row>
    <row r="41" spans="1:13">
      <c r="A41" s="100" t="s">
        <v>208</v>
      </c>
      <c r="B41" s="104" t="s">
        <v>56</v>
      </c>
      <c r="C41" s="104" t="s">
        <v>56</v>
      </c>
      <c r="D41" s="104" t="s">
        <v>56</v>
      </c>
      <c r="E41" s="104" t="s">
        <v>56</v>
      </c>
      <c r="F41" s="104" t="s">
        <v>56</v>
      </c>
      <c r="G41" s="104" t="s">
        <v>56</v>
      </c>
      <c r="H41" s="104">
        <v>0.58299999999999996</v>
      </c>
      <c r="I41" s="105">
        <v>1672500</v>
      </c>
      <c r="J41" s="63"/>
      <c r="K41" s="63"/>
      <c r="L41" s="63"/>
      <c r="M41" s="107"/>
    </row>
    <row r="42" spans="1:13">
      <c r="A42" s="100" t="s">
        <v>209</v>
      </c>
      <c r="B42" s="104">
        <v>0.4</v>
      </c>
      <c r="C42" s="105">
        <v>1148930</v>
      </c>
      <c r="D42" s="104">
        <v>0.621</v>
      </c>
      <c r="E42" s="105">
        <v>1231067</v>
      </c>
      <c r="F42" s="104">
        <v>0.54100000000000004</v>
      </c>
      <c r="G42" s="105">
        <v>1926895</v>
      </c>
      <c r="H42" s="104">
        <v>0.48330000000000001</v>
      </c>
      <c r="I42" s="105">
        <v>897935</v>
      </c>
      <c r="J42" s="63"/>
      <c r="K42" s="63"/>
      <c r="L42" s="63"/>
      <c r="M42" s="107"/>
    </row>
    <row r="43" spans="1:13">
      <c r="A43" s="100" t="s">
        <v>91</v>
      </c>
      <c r="B43" s="104">
        <v>0.57099999999999995</v>
      </c>
      <c r="C43" s="105">
        <v>838688</v>
      </c>
      <c r="D43" s="104">
        <v>0.6</v>
      </c>
      <c r="E43" s="105">
        <v>931</v>
      </c>
      <c r="F43" s="104">
        <v>0.6</v>
      </c>
      <c r="G43" s="105">
        <v>1632325</v>
      </c>
      <c r="H43" s="104">
        <v>0.54500000000000004</v>
      </c>
      <c r="I43" s="105">
        <v>1266818</v>
      </c>
      <c r="J43" s="63"/>
      <c r="K43" s="63"/>
      <c r="L43" s="63"/>
      <c r="M43" s="107"/>
    </row>
    <row r="44" spans="1:13">
      <c r="A44" s="136" t="s">
        <v>210</v>
      </c>
      <c r="B44" s="137"/>
      <c r="C44" s="137"/>
      <c r="D44" s="137"/>
      <c r="E44" s="137"/>
      <c r="F44" s="137"/>
      <c r="G44" s="137"/>
      <c r="H44" s="137"/>
      <c r="I44" s="138"/>
      <c r="J44" s="63"/>
      <c r="K44" s="63"/>
      <c r="L44" s="63"/>
      <c r="M44" s="107"/>
    </row>
    <row r="45" spans="1:13">
      <c r="A45" s="100" t="s">
        <v>96</v>
      </c>
      <c r="B45" s="104">
        <v>1</v>
      </c>
      <c r="C45" s="105">
        <v>2456000</v>
      </c>
      <c r="D45" s="104">
        <v>1</v>
      </c>
      <c r="E45" s="105">
        <v>997333</v>
      </c>
      <c r="F45" s="104">
        <v>1</v>
      </c>
      <c r="G45" s="105">
        <v>1407000</v>
      </c>
      <c r="H45" s="104" t="s">
        <v>56</v>
      </c>
      <c r="I45" s="105" t="s">
        <v>56</v>
      </c>
      <c r="J45" s="63"/>
      <c r="K45" s="63"/>
      <c r="L45" s="63"/>
      <c r="M45" s="107"/>
    </row>
    <row r="46" spans="1:13">
      <c r="A46" s="100" t="s">
        <v>211</v>
      </c>
      <c r="B46" s="104">
        <v>0.68400000000000005</v>
      </c>
      <c r="C46" s="105">
        <v>1508654</v>
      </c>
      <c r="D46" s="104">
        <v>0.75</v>
      </c>
      <c r="E46" s="105">
        <v>856200</v>
      </c>
      <c r="F46" s="104">
        <v>0.66700000000000004</v>
      </c>
      <c r="G46" s="105">
        <v>1012270</v>
      </c>
      <c r="H46" s="104">
        <v>0.88</v>
      </c>
      <c r="I46" s="105">
        <v>1690432</v>
      </c>
      <c r="J46" s="63"/>
      <c r="K46" s="63"/>
      <c r="L46" s="63"/>
      <c r="M46" s="107"/>
    </row>
    <row r="47" spans="1:13">
      <c r="A47" s="100" t="s">
        <v>46</v>
      </c>
      <c r="B47" s="104">
        <v>0.94099999999999995</v>
      </c>
      <c r="C47" s="105">
        <v>1056944</v>
      </c>
      <c r="D47" s="104">
        <v>0.68200000000000005</v>
      </c>
      <c r="E47" s="105">
        <v>1779793</v>
      </c>
      <c r="F47" s="104" t="s">
        <v>212</v>
      </c>
      <c r="G47" s="105" t="s">
        <v>213</v>
      </c>
      <c r="H47" s="104">
        <v>0.9</v>
      </c>
      <c r="I47" s="105">
        <v>1370239</v>
      </c>
      <c r="J47" s="63"/>
      <c r="K47" s="63"/>
      <c r="L47" s="63"/>
      <c r="M47" s="107"/>
    </row>
    <row r="48" spans="1:13">
      <c r="A48" s="100" t="s">
        <v>214</v>
      </c>
      <c r="B48" s="104">
        <v>0.70599999999999996</v>
      </c>
      <c r="C48" s="105">
        <v>1543494</v>
      </c>
      <c r="D48" s="104">
        <v>0.56699999999999995</v>
      </c>
      <c r="E48" s="105">
        <v>1066740</v>
      </c>
      <c r="F48" s="104">
        <v>0.73299999999999998</v>
      </c>
      <c r="G48" s="105">
        <v>1488750</v>
      </c>
      <c r="H48" s="104">
        <v>0.66700000000000004</v>
      </c>
      <c r="I48" s="105">
        <v>1000000</v>
      </c>
      <c r="J48" s="63"/>
      <c r="K48" s="63"/>
      <c r="L48" s="63"/>
      <c r="M48" s="107"/>
    </row>
    <row r="49" spans="1:13">
      <c r="A49" s="100" t="s">
        <v>64</v>
      </c>
      <c r="B49" s="104">
        <v>0.71399999999999997</v>
      </c>
      <c r="C49" s="105">
        <v>1364730</v>
      </c>
      <c r="D49" s="104">
        <v>0.81499999999999995</v>
      </c>
      <c r="E49" s="105">
        <v>1278837</v>
      </c>
      <c r="F49" s="104" t="s">
        <v>215</v>
      </c>
      <c r="G49" s="105" t="s">
        <v>216</v>
      </c>
      <c r="H49" s="104">
        <v>0.59299999999999997</v>
      </c>
      <c r="I49" s="105">
        <v>1370239</v>
      </c>
      <c r="J49" s="63"/>
      <c r="K49" s="63"/>
      <c r="L49" s="63"/>
      <c r="M49" s="107"/>
    </row>
    <row r="50" spans="1:13">
      <c r="A50" s="100" t="s">
        <v>98</v>
      </c>
      <c r="B50" s="104">
        <v>0.75</v>
      </c>
      <c r="C50" s="105">
        <v>971956</v>
      </c>
      <c r="D50" s="104">
        <v>0.68300000000000005</v>
      </c>
      <c r="E50" s="105">
        <v>1293616</v>
      </c>
      <c r="F50" s="104">
        <v>0.53600000000000003</v>
      </c>
      <c r="G50" s="105">
        <v>1164838</v>
      </c>
      <c r="H50" s="104">
        <v>0.84399999999999997</v>
      </c>
      <c r="I50" s="105">
        <v>1274019</v>
      </c>
      <c r="J50" s="63"/>
      <c r="K50" s="63"/>
      <c r="L50" s="63"/>
      <c r="M50" s="107"/>
    </row>
    <row r="51" spans="1:13">
      <c r="A51" s="100" t="s">
        <v>48</v>
      </c>
      <c r="B51" s="104">
        <v>0.78100000000000003</v>
      </c>
      <c r="C51" s="105">
        <v>953073</v>
      </c>
      <c r="D51" s="104">
        <v>0.57099999999999995</v>
      </c>
      <c r="E51" s="105">
        <v>1027875</v>
      </c>
      <c r="F51" s="104" t="s">
        <v>217</v>
      </c>
      <c r="G51" s="105" t="s">
        <v>218</v>
      </c>
      <c r="H51" s="104">
        <v>0.59099999999999997</v>
      </c>
      <c r="I51" s="105">
        <v>1193559</v>
      </c>
      <c r="J51" s="63"/>
      <c r="K51" s="63"/>
      <c r="L51" s="63"/>
      <c r="M51" s="107"/>
    </row>
    <row r="52" spans="1:13">
      <c r="A52" s="100" t="s">
        <v>53</v>
      </c>
      <c r="B52" s="104">
        <v>0.75</v>
      </c>
      <c r="C52" s="105">
        <v>1505389</v>
      </c>
      <c r="D52" s="104">
        <v>0.625</v>
      </c>
      <c r="E52" s="105">
        <v>933625</v>
      </c>
      <c r="F52" s="104">
        <v>0.90900000000000003</v>
      </c>
      <c r="G52" s="105">
        <v>1191621</v>
      </c>
      <c r="H52" s="104">
        <v>0.69199999999999995</v>
      </c>
      <c r="I52" s="105">
        <v>1176818</v>
      </c>
      <c r="J52" s="63"/>
      <c r="K52" s="63"/>
      <c r="L52" s="63"/>
      <c r="M52" s="107"/>
    </row>
    <row r="53" spans="1:13">
      <c r="A53" s="100" t="s">
        <v>89</v>
      </c>
      <c r="B53" s="104">
        <v>0.75</v>
      </c>
      <c r="C53" s="105">
        <v>1267500</v>
      </c>
      <c r="D53" s="104">
        <v>0.75</v>
      </c>
      <c r="E53" s="105">
        <v>1824182</v>
      </c>
      <c r="F53" s="104">
        <v>0.5</v>
      </c>
      <c r="G53" s="105">
        <v>7550000</v>
      </c>
      <c r="H53" s="104">
        <v>1</v>
      </c>
      <c r="I53" s="105">
        <v>689455</v>
      </c>
      <c r="J53" s="63"/>
      <c r="K53" s="63"/>
      <c r="L53" s="63"/>
      <c r="M53" s="107"/>
    </row>
    <row r="54" spans="1:13">
      <c r="A54" s="100" t="s">
        <v>219</v>
      </c>
      <c r="B54" s="104">
        <v>0.7</v>
      </c>
      <c r="C54" s="105">
        <v>715276</v>
      </c>
      <c r="D54" s="104">
        <v>0.375</v>
      </c>
      <c r="E54" s="105">
        <v>1098500</v>
      </c>
      <c r="F54" s="104">
        <v>0.66700000000000004</v>
      </c>
      <c r="G54" s="105">
        <v>1160384</v>
      </c>
      <c r="H54" s="104">
        <v>0.625</v>
      </c>
      <c r="I54" s="105">
        <v>689455</v>
      </c>
      <c r="J54" s="63"/>
      <c r="K54" s="63"/>
      <c r="L54" s="63"/>
      <c r="M54" s="107"/>
    </row>
    <row r="55" spans="1:13">
      <c r="A55" s="100" t="s">
        <v>100</v>
      </c>
      <c r="B55" s="104">
        <v>0.4</v>
      </c>
      <c r="C55" s="105">
        <v>1444238</v>
      </c>
      <c r="D55" s="104">
        <v>0.45</v>
      </c>
      <c r="E55" s="105">
        <v>1082000</v>
      </c>
      <c r="F55" s="104">
        <v>0.5</v>
      </c>
      <c r="G55" s="105">
        <v>1001338</v>
      </c>
      <c r="H55" s="104">
        <v>0.56200000000000006</v>
      </c>
      <c r="I55" s="105">
        <v>1361734</v>
      </c>
      <c r="J55" s="63"/>
      <c r="K55" s="63"/>
      <c r="L55" s="63"/>
      <c r="M55" s="107"/>
    </row>
    <row r="56" spans="1:13">
      <c r="A56" s="103"/>
      <c r="B56" s="71"/>
      <c r="C56" s="71"/>
      <c r="D56" s="71"/>
      <c r="E56" s="71"/>
      <c r="F56" s="51"/>
      <c r="G56" s="45"/>
      <c r="H56" s="51"/>
      <c r="I56" s="45"/>
      <c r="J56" s="63"/>
      <c r="K56" s="63"/>
      <c r="L56" s="63"/>
      <c r="M56" s="107"/>
    </row>
    <row r="57" spans="1:13">
      <c r="A57" s="108" t="s">
        <v>184</v>
      </c>
      <c r="B57" s="70"/>
      <c r="C57" s="70"/>
      <c r="D57" s="70"/>
      <c r="E57" s="70"/>
      <c r="F57" s="71"/>
      <c r="G57" s="71"/>
      <c r="H57" s="71"/>
      <c r="I57" s="71"/>
      <c r="J57" s="63"/>
      <c r="K57" s="63"/>
      <c r="L57" s="63"/>
      <c r="M57" s="107"/>
    </row>
    <row r="58" spans="1:13">
      <c r="A58" s="103" t="s">
        <v>190</v>
      </c>
      <c r="B58" s="70"/>
      <c r="C58" s="70"/>
      <c r="D58" s="70"/>
      <c r="E58" s="70"/>
      <c r="F58" s="71"/>
      <c r="G58" s="71"/>
      <c r="H58" s="71"/>
      <c r="I58" s="71"/>
      <c r="J58" s="63"/>
      <c r="K58" s="63"/>
      <c r="L58" s="63"/>
      <c r="M58" s="107"/>
    </row>
    <row r="59" spans="1:13">
      <c r="A59" s="103" t="s">
        <v>220</v>
      </c>
      <c r="B59" s="70"/>
      <c r="C59" s="70"/>
      <c r="D59" s="70"/>
      <c r="E59" s="70"/>
      <c r="F59" s="71"/>
      <c r="G59" s="71"/>
      <c r="H59" s="71"/>
      <c r="I59" s="71"/>
      <c r="J59" s="63"/>
      <c r="K59" s="63"/>
      <c r="L59" s="63"/>
      <c r="M59" s="107"/>
    </row>
    <row r="60" spans="1:13">
      <c r="A60" s="103" t="s">
        <v>187</v>
      </c>
      <c r="B60" s="70"/>
      <c r="C60" s="70"/>
      <c r="D60" s="70"/>
      <c r="E60" s="70"/>
      <c r="F60" s="71"/>
      <c r="G60" s="71"/>
      <c r="H60" s="71"/>
      <c r="I60" s="71"/>
      <c r="J60" s="63"/>
      <c r="K60" s="63"/>
      <c r="L60" s="63"/>
      <c r="M60" s="107"/>
    </row>
    <row r="61" spans="1:13">
      <c r="A61" s="103" t="s">
        <v>221</v>
      </c>
      <c r="B61" s="70"/>
      <c r="C61" s="70"/>
      <c r="D61" s="70"/>
      <c r="E61" s="70"/>
      <c r="F61" s="71"/>
      <c r="G61" s="71"/>
      <c r="H61" s="71"/>
      <c r="I61" s="71"/>
      <c r="J61" s="63"/>
      <c r="K61" s="63"/>
      <c r="L61" s="63"/>
      <c r="M61" s="107"/>
    </row>
    <row r="62" spans="1:13">
      <c r="A62" s="103" t="s">
        <v>189</v>
      </c>
      <c r="B62" s="70"/>
      <c r="C62" s="70"/>
      <c r="D62" s="70"/>
      <c r="E62" s="70"/>
      <c r="F62" s="71"/>
      <c r="G62" s="71"/>
      <c r="H62" s="71"/>
      <c r="I62" s="71"/>
      <c r="J62" s="63"/>
      <c r="K62" s="63"/>
      <c r="L62" s="63"/>
      <c r="M62" s="107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107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107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107"/>
    </row>
    <row r="66" spans="1:13">
      <c r="A66" s="86" t="s">
        <v>0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107"/>
    </row>
    <row r="67" spans="1:13">
      <c r="A67" s="86" t="s">
        <v>191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107"/>
    </row>
    <row r="68" spans="1:13">
      <c r="A68" s="86" t="str">
        <f>+'Empleab y Salario  Utadeo-'!B71</f>
        <v>Fecha actualización: Enero 2023</v>
      </c>
      <c r="B68" s="106">
        <v>1</v>
      </c>
      <c r="C68" s="106">
        <v>1</v>
      </c>
      <c r="D68" s="106">
        <v>1</v>
      </c>
      <c r="E68" s="106">
        <v>1</v>
      </c>
      <c r="F68" s="106">
        <v>1</v>
      </c>
      <c r="G68" s="106">
        <v>1</v>
      </c>
      <c r="H68" s="106">
        <v>1</v>
      </c>
      <c r="I68" s="106">
        <v>1</v>
      </c>
      <c r="J68" s="63"/>
      <c r="K68" s="63"/>
      <c r="L68" s="63"/>
      <c r="M68" s="107"/>
    </row>
  </sheetData>
  <mergeCells count="10">
    <mergeCell ref="A27:I27"/>
    <mergeCell ref="A37:I37"/>
    <mergeCell ref="A44:I44"/>
    <mergeCell ref="A4:I4"/>
    <mergeCell ref="B5:C5"/>
    <mergeCell ref="D5:E5"/>
    <mergeCell ref="H5:I5"/>
    <mergeCell ref="A7:I7"/>
    <mergeCell ref="A17:I17"/>
    <mergeCell ref="F5:G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N51"/>
  <sheetViews>
    <sheetView topLeftCell="B40" zoomScaleNormal="100" workbookViewId="0">
      <selection activeCell="G51" sqref="G51"/>
    </sheetView>
  </sheetViews>
  <sheetFormatPr defaultColWidth="0" defaultRowHeight="15" customHeight="1" zeroHeight="1"/>
  <cols>
    <col min="1" max="1" width="11.42578125" hidden="1" customWidth="1"/>
    <col min="2" max="2" width="56.7109375" customWidth="1"/>
    <col min="3" max="10" width="11.42578125" customWidth="1"/>
    <col min="11" max="11" width="5.7109375" customWidth="1"/>
    <col min="12" max="13" width="11.42578125" hidden="1" customWidth="1"/>
    <col min="14" max="14" width="28.85546875" customWidth="1"/>
    <col min="15" max="16384" width="11.42578125" hidden="1"/>
  </cols>
  <sheetData>
    <row r="1" spans="1:14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07"/>
    </row>
    <row r="2" spans="1:14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07"/>
    </row>
    <row r="3" spans="1:14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07"/>
    </row>
    <row r="4" spans="1:14">
      <c r="B4" s="139" t="s">
        <v>222</v>
      </c>
      <c r="C4" s="139"/>
      <c r="D4" s="139"/>
      <c r="E4" s="139"/>
      <c r="F4" s="139"/>
      <c r="G4" s="139"/>
      <c r="H4" s="139"/>
      <c r="I4" s="139"/>
      <c r="J4" s="139"/>
      <c r="K4" s="63"/>
      <c r="L4" s="63"/>
      <c r="M4" s="63"/>
      <c r="N4" s="107"/>
    </row>
    <row r="5" spans="1:14">
      <c r="B5" s="73"/>
      <c r="C5" s="140">
        <v>2012</v>
      </c>
      <c r="D5" s="141"/>
      <c r="E5" s="140">
        <v>2013</v>
      </c>
      <c r="F5" s="141"/>
      <c r="G5" s="140">
        <v>2014</v>
      </c>
      <c r="H5" s="141"/>
      <c r="I5" s="140" t="s">
        <v>195</v>
      </c>
      <c r="J5" s="141"/>
      <c r="K5" s="63"/>
      <c r="L5" s="63"/>
      <c r="M5" s="63"/>
      <c r="N5" s="107"/>
    </row>
    <row r="6" spans="1:14">
      <c r="B6" s="73" t="s">
        <v>196</v>
      </c>
      <c r="C6" s="73" t="s">
        <v>177</v>
      </c>
      <c r="D6" s="73" t="s">
        <v>197</v>
      </c>
      <c r="E6" s="73" t="s">
        <v>177</v>
      </c>
      <c r="F6" s="73" t="s">
        <v>197</v>
      </c>
      <c r="G6" s="73" t="s">
        <v>177</v>
      </c>
      <c r="H6" s="73" t="s">
        <v>197</v>
      </c>
      <c r="I6" s="73" t="s">
        <v>198</v>
      </c>
      <c r="J6" s="73" t="s">
        <v>199</v>
      </c>
      <c r="K6" s="63"/>
      <c r="L6" s="63"/>
      <c r="M6" s="63"/>
      <c r="N6" s="107"/>
    </row>
    <row r="7" spans="1:14">
      <c r="B7" s="142" t="s">
        <v>60</v>
      </c>
      <c r="C7" s="143"/>
      <c r="D7" s="143"/>
      <c r="E7" s="143"/>
      <c r="F7" s="143"/>
      <c r="G7" s="143"/>
      <c r="H7" s="143"/>
      <c r="I7" s="143"/>
      <c r="J7" s="143"/>
      <c r="K7" s="63"/>
      <c r="L7" s="63"/>
      <c r="M7" s="63"/>
      <c r="N7" s="107"/>
    </row>
    <row r="8" spans="1:14">
      <c r="A8" s="109">
        <v>5130</v>
      </c>
      <c r="B8" s="100" t="s">
        <v>105</v>
      </c>
      <c r="C8" s="104">
        <v>0.81799999999999995</v>
      </c>
      <c r="D8" s="105">
        <v>3657600</v>
      </c>
      <c r="E8" s="104">
        <v>0.96799999999999997</v>
      </c>
      <c r="F8" s="105">
        <v>2924839</v>
      </c>
      <c r="G8" s="104">
        <v>0.9</v>
      </c>
      <c r="H8" s="105">
        <v>3299600</v>
      </c>
      <c r="I8" s="104">
        <v>0.97</v>
      </c>
      <c r="J8" s="105">
        <v>3550363</v>
      </c>
      <c r="K8" s="63"/>
      <c r="L8" s="63"/>
      <c r="M8" s="63"/>
      <c r="N8" s="107"/>
    </row>
    <row r="9" spans="1:14">
      <c r="A9" s="109">
        <v>7689</v>
      </c>
      <c r="B9" s="100" t="s">
        <v>223</v>
      </c>
      <c r="C9" s="104">
        <v>0.82099999999999995</v>
      </c>
      <c r="D9" s="105">
        <v>2066967</v>
      </c>
      <c r="E9" s="104">
        <v>0.88500000000000001</v>
      </c>
      <c r="F9" s="105">
        <v>2882938</v>
      </c>
      <c r="G9" s="104">
        <v>0.90700000000000003</v>
      </c>
      <c r="H9" s="105">
        <v>2313379</v>
      </c>
      <c r="I9" s="104">
        <v>0.85199999999999998</v>
      </c>
      <c r="J9" s="105">
        <v>2553996</v>
      </c>
      <c r="K9" s="63"/>
      <c r="L9" s="63"/>
      <c r="M9" s="63"/>
      <c r="N9" s="107"/>
    </row>
    <row r="10" spans="1:14">
      <c r="A10" s="109">
        <v>101504</v>
      </c>
      <c r="B10" s="100" t="s">
        <v>113</v>
      </c>
      <c r="C10" s="104" t="s">
        <v>56</v>
      </c>
      <c r="D10" s="104" t="s">
        <v>56</v>
      </c>
      <c r="E10" s="104" t="s">
        <v>56</v>
      </c>
      <c r="F10" s="104" t="s">
        <v>56</v>
      </c>
      <c r="G10" s="104">
        <v>1</v>
      </c>
      <c r="H10" s="105">
        <v>3127450</v>
      </c>
      <c r="I10" s="104">
        <v>1</v>
      </c>
      <c r="J10" s="105">
        <v>3580000</v>
      </c>
      <c r="K10" s="63"/>
      <c r="L10" s="63"/>
      <c r="M10" s="63"/>
      <c r="N10" s="107"/>
    </row>
    <row r="11" spans="1:14">
      <c r="A11" s="109">
        <v>4903</v>
      </c>
      <c r="B11" s="100" t="s">
        <v>107</v>
      </c>
      <c r="C11" s="104">
        <v>0.94699999999999995</v>
      </c>
      <c r="D11" s="105">
        <v>3128893</v>
      </c>
      <c r="E11" s="104">
        <v>0.86399999999999999</v>
      </c>
      <c r="F11" s="105">
        <v>2389265</v>
      </c>
      <c r="G11" s="104">
        <v>0.91300000000000003</v>
      </c>
      <c r="H11" s="105">
        <v>2181598</v>
      </c>
      <c r="I11" s="104">
        <v>0.84</v>
      </c>
      <c r="J11" s="105">
        <v>2487126</v>
      </c>
      <c r="K11" s="63"/>
      <c r="L11" s="63"/>
      <c r="M11" s="63"/>
      <c r="N11" s="107"/>
    </row>
    <row r="12" spans="1:14" ht="25.5">
      <c r="A12" s="109">
        <v>3232</v>
      </c>
      <c r="B12" s="100" t="s">
        <v>224</v>
      </c>
      <c r="C12" s="104">
        <v>1</v>
      </c>
      <c r="D12" s="105">
        <v>848</v>
      </c>
      <c r="E12" s="104">
        <v>0.6</v>
      </c>
      <c r="F12" s="105">
        <v>1957500</v>
      </c>
      <c r="G12" s="104" t="s">
        <v>56</v>
      </c>
      <c r="H12" s="104" t="s">
        <v>56</v>
      </c>
      <c r="I12" s="104">
        <v>1</v>
      </c>
      <c r="J12" s="105">
        <v>3243000</v>
      </c>
      <c r="K12" s="63"/>
      <c r="L12" s="63"/>
      <c r="M12" s="63"/>
      <c r="N12" s="107"/>
    </row>
    <row r="13" spans="1:14">
      <c r="A13" s="109">
        <v>2822</v>
      </c>
      <c r="B13" s="100" t="s">
        <v>225</v>
      </c>
      <c r="C13" s="104">
        <v>1</v>
      </c>
      <c r="D13" s="104" t="s">
        <v>56</v>
      </c>
      <c r="E13" s="104">
        <v>0.5</v>
      </c>
      <c r="F13" s="104" t="s">
        <v>56</v>
      </c>
      <c r="G13" s="104" t="s">
        <v>56</v>
      </c>
      <c r="H13" s="104" t="s">
        <v>56</v>
      </c>
      <c r="I13" s="104" t="s">
        <v>56</v>
      </c>
      <c r="J13" s="105" t="s">
        <v>56</v>
      </c>
      <c r="K13" s="63"/>
      <c r="L13" s="63"/>
      <c r="M13" s="63"/>
      <c r="N13" s="107"/>
    </row>
    <row r="14" spans="1:14" ht="15" customHeight="1">
      <c r="A14" s="109"/>
      <c r="B14" s="142" t="s">
        <v>226</v>
      </c>
      <c r="C14" s="143"/>
      <c r="D14" s="143"/>
      <c r="E14" s="143"/>
      <c r="F14" s="143"/>
      <c r="G14" s="143"/>
      <c r="H14" s="143"/>
      <c r="I14" s="143"/>
      <c r="J14" s="143"/>
      <c r="K14" s="63"/>
      <c r="L14" s="63"/>
      <c r="M14" s="63"/>
      <c r="N14" s="107"/>
    </row>
    <row r="15" spans="1:14">
      <c r="A15" s="109">
        <v>4579</v>
      </c>
      <c r="B15" s="100" t="s">
        <v>138</v>
      </c>
      <c r="C15" s="104">
        <v>1</v>
      </c>
      <c r="D15" s="105">
        <v>2979000</v>
      </c>
      <c r="E15" s="104">
        <v>1</v>
      </c>
      <c r="F15" s="105">
        <v>4719500</v>
      </c>
      <c r="G15" s="104"/>
      <c r="H15" s="105"/>
      <c r="I15" s="104">
        <v>1</v>
      </c>
      <c r="J15" s="105">
        <v>4809000</v>
      </c>
      <c r="K15" s="63"/>
      <c r="L15" s="63"/>
      <c r="M15" s="63"/>
      <c r="N15" s="107"/>
    </row>
    <row r="16" spans="1:14">
      <c r="A16" s="109">
        <v>20902</v>
      </c>
      <c r="B16" s="100" t="s">
        <v>227</v>
      </c>
      <c r="C16" s="104">
        <v>0.95899999999999996</v>
      </c>
      <c r="D16" s="105">
        <v>2787888</v>
      </c>
      <c r="E16" s="104">
        <v>0.95299999999999996</v>
      </c>
      <c r="F16" s="105">
        <v>2909378</v>
      </c>
      <c r="G16" s="104">
        <v>1</v>
      </c>
      <c r="H16" s="105">
        <v>3440306</v>
      </c>
      <c r="I16" s="104" t="s">
        <v>56</v>
      </c>
      <c r="J16" s="105" t="s">
        <v>56</v>
      </c>
      <c r="K16" s="63"/>
      <c r="L16" s="63"/>
      <c r="M16" s="63"/>
      <c r="N16" s="107"/>
    </row>
    <row r="17" spans="1:14">
      <c r="A17" s="109">
        <v>4578</v>
      </c>
      <c r="B17" s="100" t="s">
        <v>228</v>
      </c>
      <c r="C17" s="104">
        <v>0.93300000000000005</v>
      </c>
      <c r="D17" s="105">
        <v>2876598</v>
      </c>
      <c r="E17" s="104">
        <v>0.95199999999999996</v>
      </c>
      <c r="F17" s="105">
        <v>3535277</v>
      </c>
      <c r="G17" s="104">
        <v>0.89900000000000002</v>
      </c>
      <c r="H17" s="105">
        <v>3194659</v>
      </c>
      <c r="I17" s="104">
        <v>0.876</v>
      </c>
      <c r="J17" s="105">
        <v>3105402</v>
      </c>
      <c r="K17" s="63"/>
      <c r="L17" s="63"/>
      <c r="M17" s="63"/>
      <c r="N17" s="107"/>
    </row>
    <row r="18" spans="1:14">
      <c r="A18" s="109">
        <v>2846</v>
      </c>
      <c r="B18" s="100" t="s">
        <v>123</v>
      </c>
      <c r="C18" s="104">
        <v>0.95699999999999996</v>
      </c>
      <c r="D18" s="105">
        <v>2432024</v>
      </c>
      <c r="E18" s="104">
        <v>0.96599999999999997</v>
      </c>
      <c r="F18" s="105">
        <v>2599383</v>
      </c>
      <c r="G18" s="104">
        <v>0.95</v>
      </c>
      <c r="H18" s="105">
        <v>2710563</v>
      </c>
      <c r="I18" s="104">
        <v>0.96</v>
      </c>
      <c r="J18" s="105">
        <v>2576891</v>
      </c>
      <c r="K18" s="63"/>
      <c r="L18" s="63"/>
      <c r="M18" s="63"/>
      <c r="N18" s="107"/>
    </row>
    <row r="19" spans="1:14">
      <c r="A19" s="109">
        <v>15451</v>
      </c>
      <c r="B19" s="100" t="s">
        <v>126</v>
      </c>
      <c r="C19" s="104">
        <v>0.89700000000000002</v>
      </c>
      <c r="D19" s="105">
        <v>3056290</v>
      </c>
      <c r="E19" s="104">
        <v>0.95699999999999996</v>
      </c>
      <c r="F19" s="105">
        <v>3525046</v>
      </c>
      <c r="G19" s="104">
        <v>0.96199999999999997</v>
      </c>
      <c r="H19" s="105">
        <v>3160735</v>
      </c>
      <c r="I19" s="104">
        <v>0.93500000000000005</v>
      </c>
      <c r="J19" s="105">
        <v>3626382</v>
      </c>
      <c r="K19" s="63"/>
      <c r="L19" s="63"/>
      <c r="M19" s="63"/>
      <c r="N19" s="107"/>
    </row>
    <row r="20" spans="1:14">
      <c r="A20" s="109">
        <v>3064</v>
      </c>
      <c r="B20" s="100" t="s">
        <v>127</v>
      </c>
      <c r="C20" s="104">
        <v>0.93400000000000005</v>
      </c>
      <c r="D20" s="105">
        <v>2427863</v>
      </c>
      <c r="E20" s="104">
        <v>0.94399999999999995</v>
      </c>
      <c r="F20" s="105">
        <v>2831032</v>
      </c>
      <c r="G20" s="104">
        <v>0.96499999999999997</v>
      </c>
      <c r="H20" s="105">
        <v>2783865</v>
      </c>
      <c r="I20" s="104" t="s">
        <v>56</v>
      </c>
      <c r="J20" s="105" t="s">
        <v>56</v>
      </c>
      <c r="K20" s="63"/>
      <c r="L20" s="63"/>
      <c r="M20" s="63"/>
      <c r="N20" s="107"/>
    </row>
    <row r="21" spans="1:14">
      <c r="A21" s="109">
        <v>4456</v>
      </c>
      <c r="B21" s="100" t="s">
        <v>128</v>
      </c>
      <c r="C21" s="104">
        <v>0.93400000000000005</v>
      </c>
      <c r="D21" s="105">
        <v>3279861</v>
      </c>
      <c r="E21" s="104">
        <v>0.94599999999999995</v>
      </c>
      <c r="F21" s="105">
        <v>3191204</v>
      </c>
      <c r="G21" s="104">
        <v>0.98699999999999999</v>
      </c>
      <c r="H21" s="105">
        <v>3923398</v>
      </c>
      <c r="I21" s="104">
        <v>0.98899999999999999</v>
      </c>
      <c r="J21" s="105">
        <v>3282875</v>
      </c>
      <c r="K21" s="63"/>
      <c r="L21" s="63"/>
      <c r="M21" s="63"/>
      <c r="N21" s="107"/>
    </row>
    <row r="22" spans="1:14" ht="25.5">
      <c r="A22" s="109">
        <v>11269</v>
      </c>
      <c r="B22" s="100" t="s">
        <v>229</v>
      </c>
      <c r="C22" s="104">
        <v>1</v>
      </c>
      <c r="D22" s="105">
        <v>3827288</v>
      </c>
      <c r="E22" s="104">
        <v>1</v>
      </c>
      <c r="F22" s="105">
        <v>4981188</v>
      </c>
      <c r="G22" s="104">
        <v>1</v>
      </c>
      <c r="H22" s="105">
        <v>3942100</v>
      </c>
      <c r="I22" s="104">
        <v>0.97799999999999998</v>
      </c>
      <c r="J22" s="105">
        <v>3307922</v>
      </c>
      <c r="K22" s="63"/>
      <c r="L22" s="63"/>
      <c r="M22" s="63"/>
      <c r="N22" s="107"/>
    </row>
    <row r="23" spans="1:14">
      <c r="A23" s="109">
        <v>20921</v>
      </c>
      <c r="B23" s="100" t="s">
        <v>135</v>
      </c>
      <c r="C23" s="104">
        <v>0.91700000000000004</v>
      </c>
      <c r="D23" s="105">
        <v>1623071</v>
      </c>
      <c r="E23" s="104">
        <v>1</v>
      </c>
      <c r="F23" s="105">
        <v>4397000</v>
      </c>
      <c r="G23" s="104">
        <v>0.5</v>
      </c>
      <c r="H23" s="104" t="s">
        <v>56</v>
      </c>
      <c r="I23" s="104" t="s">
        <v>56</v>
      </c>
      <c r="J23" s="104" t="s">
        <v>56</v>
      </c>
      <c r="K23" s="63"/>
      <c r="L23" s="63"/>
      <c r="M23" s="63"/>
      <c r="N23" s="107"/>
    </row>
    <row r="24" spans="1:14">
      <c r="A24" s="109">
        <v>53852</v>
      </c>
      <c r="B24" s="100" t="s">
        <v>230</v>
      </c>
      <c r="C24" s="104">
        <v>1</v>
      </c>
      <c r="D24" s="105">
        <v>3521000</v>
      </c>
      <c r="E24" s="104">
        <v>1</v>
      </c>
      <c r="F24" s="105">
        <v>5521833</v>
      </c>
      <c r="G24" s="104">
        <v>1</v>
      </c>
      <c r="H24" s="105">
        <v>4791955</v>
      </c>
      <c r="I24" s="104">
        <v>0.93799999999999994</v>
      </c>
      <c r="J24" s="105">
        <v>4846408</v>
      </c>
      <c r="K24" s="63"/>
      <c r="L24" s="63"/>
      <c r="M24" s="63"/>
      <c r="N24" s="107"/>
    </row>
    <row r="25" spans="1:14">
      <c r="A25" s="109">
        <v>13161</v>
      </c>
      <c r="B25" s="100" t="s">
        <v>231</v>
      </c>
      <c r="C25" s="104">
        <v>0.95</v>
      </c>
      <c r="D25" s="105">
        <v>2271564</v>
      </c>
      <c r="E25" s="104">
        <v>0.97</v>
      </c>
      <c r="F25" s="105">
        <v>2261295</v>
      </c>
      <c r="G25" s="104">
        <v>0.94799999999999995</v>
      </c>
      <c r="H25" s="105">
        <v>2375402</v>
      </c>
      <c r="I25" s="104">
        <v>0.89700000000000002</v>
      </c>
      <c r="J25" s="105">
        <v>2931934</v>
      </c>
      <c r="K25" s="63"/>
      <c r="L25" s="63"/>
      <c r="M25" s="63"/>
      <c r="N25" s="107"/>
    </row>
    <row r="26" spans="1:14">
      <c r="A26" s="109">
        <v>9807</v>
      </c>
      <c r="B26" s="100" t="s">
        <v>232</v>
      </c>
      <c r="C26" s="104">
        <v>0.98099999999999998</v>
      </c>
      <c r="D26" s="105">
        <v>2911358</v>
      </c>
      <c r="E26" s="104">
        <v>0.88700000000000001</v>
      </c>
      <c r="F26" s="105">
        <v>2908839</v>
      </c>
      <c r="G26" s="104">
        <v>0.93300000000000005</v>
      </c>
      <c r="H26" s="105">
        <v>2481912</v>
      </c>
      <c r="I26" s="104">
        <v>1</v>
      </c>
      <c r="J26" s="105">
        <v>2342701</v>
      </c>
      <c r="K26" s="63"/>
      <c r="L26" s="63"/>
      <c r="M26" s="63"/>
      <c r="N26" s="107"/>
    </row>
    <row r="27" spans="1:14">
      <c r="A27" s="109">
        <v>6550</v>
      </c>
      <c r="B27" s="100" t="s">
        <v>132</v>
      </c>
      <c r="C27" s="104">
        <v>1</v>
      </c>
      <c r="D27" s="105">
        <v>2825500</v>
      </c>
      <c r="E27" s="104" t="s">
        <v>56</v>
      </c>
      <c r="F27" s="104" t="s">
        <v>56</v>
      </c>
      <c r="G27" s="104">
        <v>1</v>
      </c>
      <c r="H27" s="105">
        <v>1216350</v>
      </c>
      <c r="I27" s="104">
        <v>1</v>
      </c>
      <c r="J27" s="105">
        <v>2675000</v>
      </c>
      <c r="K27" s="63"/>
      <c r="L27" s="63"/>
      <c r="M27" s="63"/>
      <c r="N27" s="107"/>
    </row>
    <row r="28" spans="1:14">
      <c r="A28" s="109"/>
      <c r="B28" s="142" t="s">
        <v>233</v>
      </c>
      <c r="C28" s="143"/>
      <c r="D28" s="143"/>
      <c r="E28" s="143"/>
      <c r="F28" s="143"/>
      <c r="G28" s="143"/>
      <c r="H28" s="143"/>
      <c r="I28" s="143"/>
      <c r="J28" s="143"/>
      <c r="K28" s="63"/>
      <c r="L28" s="63"/>
      <c r="M28" s="63"/>
      <c r="N28" s="107"/>
    </row>
    <row r="29" spans="1:14">
      <c r="A29" s="109">
        <v>52476</v>
      </c>
      <c r="B29" s="100" t="s">
        <v>140</v>
      </c>
      <c r="C29" s="104">
        <v>0.93899999999999995</v>
      </c>
      <c r="D29" s="105">
        <v>2888161</v>
      </c>
      <c r="E29" s="104">
        <v>0.88600000000000001</v>
      </c>
      <c r="F29" s="105">
        <v>2439083</v>
      </c>
      <c r="G29" s="104">
        <v>0.91200000000000003</v>
      </c>
      <c r="H29" s="105">
        <v>3130014</v>
      </c>
      <c r="I29" s="104">
        <v>1</v>
      </c>
      <c r="J29" s="105">
        <v>2869250</v>
      </c>
      <c r="K29" s="63"/>
      <c r="L29" s="63"/>
      <c r="M29" s="63"/>
      <c r="N29" s="107"/>
    </row>
    <row r="30" spans="1:14">
      <c r="A30" s="109">
        <v>9802</v>
      </c>
      <c r="B30" s="100" t="s">
        <v>234</v>
      </c>
      <c r="C30" s="104">
        <v>1</v>
      </c>
      <c r="D30" s="105">
        <v>3257616</v>
      </c>
      <c r="E30" s="104">
        <v>1</v>
      </c>
      <c r="F30" s="105">
        <v>3255565</v>
      </c>
      <c r="G30" s="104">
        <v>1</v>
      </c>
      <c r="H30" s="105">
        <v>3488516</v>
      </c>
      <c r="I30" s="104">
        <v>0.96599999999999997</v>
      </c>
      <c r="J30" s="105">
        <v>3793074</v>
      </c>
      <c r="K30" s="63"/>
      <c r="L30" s="63"/>
      <c r="M30" s="63"/>
      <c r="N30" s="107"/>
    </row>
    <row r="31" spans="1:14">
      <c r="A31" s="109">
        <v>9583</v>
      </c>
      <c r="B31" s="100" t="s">
        <v>141</v>
      </c>
      <c r="C31" s="104">
        <v>0.77800000000000002</v>
      </c>
      <c r="D31" s="105">
        <v>4105800</v>
      </c>
      <c r="E31" s="104" t="s">
        <v>56</v>
      </c>
      <c r="F31" s="104" t="s">
        <v>56</v>
      </c>
      <c r="G31" s="104">
        <v>0.9</v>
      </c>
      <c r="H31" s="105">
        <v>3085133</v>
      </c>
      <c r="I31" s="104">
        <v>1</v>
      </c>
      <c r="J31" s="105">
        <v>4177000</v>
      </c>
      <c r="K31" s="63"/>
      <c r="L31" s="63"/>
      <c r="M31" s="63"/>
      <c r="N31" s="107"/>
    </row>
    <row r="32" spans="1:14">
      <c r="A32" s="109">
        <v>17665</v>
      </c>
      <c r="B32" s="100" t="s">
        <v>145</v>
      </c>
      <c r="C32" s="104">
        <v>0.83299999999999996</v>
      </c>
      <c r="D32" s="105">
        <v>4331928</v>
      </c>
      <c r="E32" s="104">
        <v>1</v>
      </c>
      <c r="F32" s="105">
        <v>6406500</v>
      </c>
      <c r="G32" s="104">
        <v>1</v>
      </c>
      <c r="H32" s="105">
        <v>4671913</v>
      </c>
      <c r="I32" s="104">
        <v>1</v>
      </c>
      <c r="J32" s="105">
        <v>2887290</v>
      </c>
      <c r="K32" s="63"/>
      <c r="L32" s="63"/>
      <c r="M32" s="63"/>
      <c r="N32" s="107"/>
    </row>
    <row r="33" spans="1:14">
      <c r="A33" s="109">
        <v>10498</v>
      </c>
      <c r="B33" s="100" t="s">
        <v>146</v>
      </c>
      <c r="C33" s="104" t="s">
        <v>56</v>
      </c>
      <c r="D33" s="104" t="s">
        <v>56</v>
      </c>
      <c r="E33" s="104">
        <v>1</v>
      </c>
      <c r="F33" s="105">
        <v>2347000</v>
      </c>
      <c r="G33" s="104">
        <v>1</v>
      </c>
      <c r="H33" s="105">
        <v>2904000</v>
      </c>
      <c r="I33" s="104">
        <v>1</v>
      </c>
      <c r="J33" s="105" t="s">
        <v>201</v>
      </c>
      <c r="K33" s="63"/>
      <c r="L33" s="63"/>
      <c r="M33" s="63"/>
      <c r="N33" s="107"/>
    </row>
    <row r="34" spans="1:14">
      <c r="A34" s="109"/>
      <c r="B34" s="142" t="s">
        <v>235</v>
      </c>
      <c r="C34" s="143"/>
      <c r="D34" s="143"/>
      <c r="E34" s="143"/>
      <c r="F34" s="143"/>
      <c r="G34" s="143"/>
      <c r="H34" s="143"/>
      <c r="I34" s="143"/>
      <c r="J34" s="143"/>
      <c r="K34" s="63"/>
      <c r="L34" s="63"/>
      <c r="M34" s="63"/>
      <c r="N34" s="107"/>
    </row>
    <row r="35" spans="1:14">
      <c r="A35" s="109">
        <v>54840</v>
      </c>
      <c r="B35" s="100" t="s">
        <v>236</v>
      </c>
      <c r="C35" s="104">
        <v>1</v>
      </c>
      <c r="D35" s="105">
        <v>3023000</v>
      </c>
      <c r="E35" s="104" t="s">
        <v>56</v>
      </c>
      <c r="F35" s="104" t="s">
        <v>56</v>
      </c>
      <c r="G35" s="104" t="s">
        <v>56</v>
      </c>
      <c r="H35" s="104" t="s">
        <v>56</v>
      </c>
      <c r="I35" s="104" t="s">
        <v>56</v>
      </c>
      <c r="J35" s="104" t="s">
        <v>56</v>
      </c>
      <c r="K35" s="63"/>
      <c r="L35" s="63"/>
      <c r="M35" s="63"/>
      <c r="N35" s="107"/>
    </row>
    <row r="36" spans="1:14">
      <c r="A36" s="109">
        <v>51720</v>
      </c>
      <c r="B36" s="100" t="s">
        <v>163</v>
      </c>
      <c r="C36" s="104">
        <v>0.85699999999999998</v>
      </c>
      <c r="D36" s="105">
        <v>4757154</v>
      </c>
      <c r="E36" s="104">
        <v>1</v>
      </c>
      <c r="F36" s="105">
        <v>3669000</v>
      </c>
      <c r="G36" s="104">
        <v>1</v>
      </c>
      <c r="H36" s="105">
        <v>4177445</v>
      </c>
      <c r="I36" s="104">
        <v>1</v>
      </c>
      <c r="J36" s="105">
        <v>4188500</v>
      </c>
      <c r="K36" s="63"/>
      <c r="L36" s="63"/>
      <c r="M36" s="63"/>
      <c r="N36" s="107"/>
    </row>
    <row r="37" spans="1:14">
      <c r="A37" s="109">
        <v>90361</v>
      </c>
      <c r="B37" s="100" t="s">
        <v>165</v>
      </c>
      <c r="C37" s="104">
        <v>1</v>
      </c>
      <c r="D37" s="105">
        <v>4704500</v>
      </c>
      <c r="E37" s="104">
        <v>1</v>
      </c>
      <c r="F37" s="105">
        <v>2953667</v>
      </c>
      <c r="G37" s="104">
        <v>1</v>
      </c>
      <c r="H37" s="105">
        <v>3579117</v>
      </c>
      <c r="I37" s="104">
        <v>1</v>
      </c>
      <c r="J37" s="105">
        <v>3829000</v>
      </c>
      <c r="K37" s="63"/>
      <c r="L37" s="63"/>
      <c r="M37" s="63"/>
      <c r="N37" s="107"/>
    </row>
    <row r="38" spans="1:14">
      <c r="B38" s="103"/>
      <c r="C38" s="71"/>
      <c r="D38" s="71"/>
      <c r="E38" s="71"/>
      <c r="F38" s="71"/>
      <c r="G38" s="51"/>
      <c r="H38" s="45"/>
      <c r="I38" s="51"/>
      <c r="J38" s="45"/>
      <c r="K38" s="63"/>
      <c r="L38" s="63"/>
      <c r="M38" s="63"/>
      <c r="N38" s="107"/>
    </row>
    <row r="39" spans="1:14">
      <c r="B39" s="70" t="s">
        <v>184</v>
      </c>
      <c r="C39" s="70"/>
      <c r="D39" s="70"/>
      <c r="E39" s="70"/>
      <c r="F39" s="70"/>
      <c r="G39" s="71"/>
      <c r="H39" s="71"/>
      <c r="I39" s="71"/>
      <c r="J39" s="71"/>
      <c r="K39" s="63"/>
      <c r="L39" s="63"/>
      <c r="M39" s="63"/>
      <c r="N39" s="107"/>
    </row>
    <row r="40" spans="1:14">
      <c r="B40" s="103" t="s">
        <v>190</v>
      </c>
      <c r="C40" s="70"/>
      <c r="D40" s="70"/>
      <c r="E40" s="70"/>
      <c r="F40" s="70"/>
      <c r="G40" s="71"/>
      <c r="H40" s="71"/>
      <c r="I40" s="71"/>
      <c r="J40" s="71"/>
      <c r="K40" s="63"/>
      <c r="L40" s="63"/>
      <c r="M40" s="63"/>
      <c r="N40" s="107"/>
    </row>
    <row r="41" spans="1:14">
      <c r="B41" s="103" t="s">
        <v>220</v>
      </c>
      <c r="C41" s="70"/>
      <c r="D41" s="70"/>
      <c r="E41" s="70"/>
      <c r="F41" s="70"/>
      <c r="G41" s="71"/>
      <c r="H41" s="71"/>
      <c r="I41" s="71"/>
      <c r="J41" s="71"/>
      <c r="K41" s="63"/>
      <c r="L41" s="63"/>
      <c r="M41" s="63"/>
      <c r="N41" s="107"/>
    </row>
    <row r="42" spans="1:14">
      <c r="B42" s="103" t="s">
        <v>187</v>
      </c>
      <c r="C42" s="70"/>
      <c r="D42" s="70"/>
      <c r="E42" s="70"/>
      <c r="F42" s="70"/>
      <c r="G42" s="71"/>
      <c r="H42" s="71"/>
      <c r="I42" s="71"/>
      <c r="J42" s="71"/>
      <c r="K42" s="63"/>
      <c r="L42" s="63"/>
      <c r="M42" s="63"/>
      <c r="N42" s="107"/>
    </row>
    <row r="43" spans="1:14">
      <c r="B43" s="103" t="s">
        <v>221</v>
      </c>
      <c r="C43" s="70"/>
      <c r="D43" s="70"/>
      <c r="E43" s="70"/>
      <c r="F43" s="70"/>
      <c r="G43" s="71"/>
      <c r="H43" s="71"/>
      <c r="I43" s="71"/>
      <c r="J43" s="71"/>
      <c r="K43" s="63"/>
      <c r="L43" s="63"/>
      <c r="M43" s="63"/>
      <c r="N43" s="107"/>
    </row>
    <row r="44" spans="1:14">
      <c r="B44" s="103" t="s">
        <v>189</v>
      </c>
      <c r="C44" s="70"/>
      <c r="D44" s="70"/>
      <c r="E44" s="70"/>
      <c r="F44" s="70"/>
      <c r="G44" s="71"/>
      <c r="H44" s="71"/>
      <c r="I44" s="71"/>
      <c r="J44" s="71"/>
      <c r="K44" s="63"/>
      <c r="L44" s="63"/>
      <c r="M44" s="63"/>
      <c r="N44" s="107"/>
    </row>
    <row r="45" spans="1:14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107"/>
    </row>
    <row r="46" spans="1:14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107"/>
    </row>
    <row r="47" spans="1:14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107"/>
    </row>
    <row r="48" spans="1:14">
      <c r="B48" s="86" t="s">
        <v>0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107"/>
    </row>
    <row r="49" spans="1:14">
      <c r="B49" s="86" t="s">
        <v>237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107"/>
    </row>
    <row r="50" spans="1:14">
      <c r="B50" s="86" t="str">
        <f>+'Empleab y Salario Programa-Preg'!A68</f>
        <v>Fecha actualización: Enero 2023</v>
      </c>
      <c r="C50" s="106">
        <v>1</v>
      </c>
      <c r="D50" s="106">
        <v>1</v>
      </c>
      <c r="E50" s="106">
        <v>1</v>
      </c>
      <c r="F50" s="106">
        <v>1</v>
      </c>
      <c r="G50" s="106">
        <v>1</v>
      </c>
      <c r="H50" s="106">
        <v>1</v>
      </c>
      <c r="I50" s="106">
        <v>1</v>
      </c>
      <c r="J50" s="106">
        <v>1</v>
      </c>
      <c r="K50" s="63"/>
      <c r="L50" s="63"/>
      <c r="M50" s="63"/>
      <c r="N50" s="107"/>
    </row>
    <row r="51" spans="1:14" s="63" customFormat="1" ht="15" customHeight="1">
      <c r="A51"/>
      <c r="N51" s="107"/>
    </row>
  </sheetData>
  <mergeCells count="9">
    <mergeCell ref="B7:J7"/>
    <mergeCell ref="B14:J14"/>
    <mergeCell ref="B28:J28"/>
    <mergeCell ref="B34:J34"/>
    <mergeCell ref="B4:J4"/>
    <mergeCell ref="C5:D5"/>
    <mergeCell ref="E5:F5"/>
    <mergeCell ref="I5:J5"/>
    <mergeCell ref="G5:H5"/>
  </mergeCells>
  <conditionalFormatting sqref="A11">
    <cfRule type="duplicateValues" dxfId="1" priority="2"/>
  </conditionalFormatting>
  <conditionalFormatting sqref="A11">
    <cfRule type="duplicateValues" dxfId="0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92D050"/>
  </sheetPr>
  <dimension ref="B2:X59"/>
  <sheetViews>
    <sheetView showZeros="0" workbookViewId="0"/>
  </sheetViews>
  <sheetFormatPr defaultColWidth="11.42578125" defaultRowHeight="12.75"/>
  <cols>
    <col min="1" max="1" width="4.7109375" style="1" customWidth="1"/>
    <col min="2" max="2" width="15.5703125" style="1" bestFit="1" customWidth="1"/>
    <col min="3" max="3" width="11.42578125" style="1" bestFit="1" customWidth="1"/>
    <col min="4" max="19" width="6.7109375" style="1" customWidth="1"/>
    <col min="20" max="20" width="6.7109375" style="1" bestFit="1" customWidth="1"/>
    <col min="21" max="24" width="6.7109375" style="1" customWidth="1"/>
    <col min="25" max="16384" width="11.42578125" style="1"/>
  </cols>
  <sheetData>
    <row r="2" spans="2:22" s="5" customFormat="1" ht="15.75">
      <c r="B2" s="146" t="s">
        <v>238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4" spans="2:22">
      <c r="B4" s="3"/>
      <c r="C4" s="2">
        <v>2003</v>
      </c>
      <c r="D4" s="2">
        <v>2004</v>
      </c>
      <c r="E4" s="2">
        <v>2005</v>
      </c>
      <c r="F4" s="2">
        <v>2006</v>
      </c>
      <c r="G4" s="2">
        <v>2007</v>
      </c>
      <c r="H4" s="2">
        <v>2008</v>
      </c>
      <c r="I4" s="2">
        <v>2009</v>
      </c>
      <c r="J4" s="2">
        <v>2010</v>
      </c>
      <c r="K4" s="2">
        <v>2011</v>
      </c>
      <c r="L4" s="2">
        <v>2012</v>
      </c>
      <c r="M4" s="2">
        <v>2013</v>
      </c>
    </row>
    <row r="5" spans="2:22">
      <c r="B5" s="3" t="s">
        <v>239</v>
      </c>
      <c r="C5" s="6">
        <v>44</v>
      </c>
      <c r="D5" s="6">
        <v>45</v>
      </c>
      <c r="E5" s="6">
        <v>49</v>
      </c>
      <c r="F5" s="6">
        <v>54</v>
      </c>
      <c r="G5" s="6">
        <v>71</v>
      </c>
      <c r="H5" s="6">
        <v>95</v>
      </c>
      <c r="I5" s="6">
        <v>99</v>
      </c>
      <c r="J5" s="6">
        <v>108</v>
      </c>
      <c r="K5" s="6">
        <v>107</v>
      </c>
      <c r="L5" s="6">
        <v>110</v>
      </c>
      <c r="M5" s="6">
        <v>101</v>
      </c>
    </row>
    <row r="6" spans="2:22">
      <c r="B6" s="3" t="s">
        <v>240</v>
      </c>
      <c r="C6" s="6">
        <v>38</v>
      </c>
      <c r="D6" s="6">
        <v>42</v>
      </c>
      <c r="E6" s="6">
        <v>44</v>
      </c>
      <c r="F6" s="6">
        <v>45</v>
      </c>
      <c r="G6" s="6">
        <v>50</v>
      </c>
      <c r="H6" s="6">
        <v>56</v>
      </c>
      <c r="I6" s="6">
        <v>76</v>
      </c>
      <c r="J6" s="6">
        <v>85</v>
      </c>
      <c r="K6" s="6">
        <v>89</v>
      </c>
      <c r="L6" s="6">
        <v>89</v>
      </c>
      <c r="M6" s="6">
        <v>85</v>
      </c>
    </row>
    <row r="9" spans="2:22" ht="15.75">
      <c r="B9" s="146" t="s">
        <v>241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</row>
    <row r="11" spans="2:22" ht="25.5">
      <c r="B11" s="3"/>
      <c r="C11" s="4" t="s">
        <v>242</v>
      </c>
      <c r="D11" s="4" t="s">
        <v>243</v>
      </c>
      <c r="E11" s="4" t="s">
        <v>244</v>
      </c>
      <c r="F11" s="4" t="s">
        <v>245</v>
      </c>
      <c r="G11" s="4" t="s">
        <v>246</v>
      </c>
      <c r="H11" s="4" t="s">
        <v>247</v>
      </c>
      <c r="I11" s="4" t="s">
        <v>248</v>
      </c>
      <c r="J11" s="4" t="s">
        <v>249</v>
      </c>
      <c r="K11" s="4" t="s">
        <v>250</v>
      </c>
      <c r="L11" s="4" t="s">
        <v>251</v>
      </c>
      <c r="M11" s="4" t="s">
        <v>252</v>
      </c>
      <c r="N11" s="4" t="s">
        <v>253</v>
      </c>
      <c r="O11" s="4" t="s">
        <v>254</v>
      </c>
      <c r="P11" s="4" t="s">
        <v>255</v>
      </c>
      <c r="Q11" s="4" t="s">
        <v>256</v>
      </c>
    </row>
    <row r="12" spans="2:22">
      <c r="B12" s="3" t="s">
        <v>257</v>
      </c>
      <c r="C12" s="7">
        <v>13.05</v>
      </c>
      <c r="D12" s="7">
        <v>9.0500000000000007</v>
      </c>
      <c r="E12" s="7">
        <v>9.76</v>
      </c>
      <c r="F12" s="7">
        <v>10.42</v>
      </c>
      <c r="G12" s="7">
        <v>11.12</v>
      </c>
      <c r="H12" s="7">
        <v>11.03</v>
      </c>
      <c r="I12" s="7">
        <v>11.14</v>
      </c>
      <c r="J12" s="7">
        <v>11.54</v>
      </c>
      <c r="K12" s="7">
        <v>10.55</v>
      </c>
      <c r="L12" s="7">
        <v>10.93</v>
      </c>
      <c r="M12" s="7">
        <v>10.3508900446854</v>
      </c>
      <c r="N12" s="7">
        <v>11.232091690544401</v>
      </c>
      <c r="O12" s="7">
        <v>11.185835849574501</v>
      </c>
      <c r="P12" s="7">
        <v>14.794369307204001</v>
      </c>
      <c r="Q12" s="7">
        <v>9.05264564404062</v>
      </c>
      <c r="S12" s="14"/>
      <c r="T12" s="14"/>
      <c r="U12" s="14"/>
    </row>
    <row r="13" spans="2:22">
      <c r="B13" s="3" t="s">
        <v>258</v>
      </c>
      <c r="C13" s="8">
        <v>9.2189999999999994</v>
      </c>
      <c r="D13" s="8">
        <v>9.1649999999999991</v>
      </c>
      <c r="E13" s="8">
        <v>10.086</v>
      </c>
      <c r="F13" s="8">
        <v>10.37</v>
      </c>
      <c r="G13" s="8">
        <v>10.878</v>
      </c>
      <c r="H13" s="8">
        <v>11.24</v>
      </c>
      <c r="I13" s="8">
        <v>11.907999999999999</v>
      </c>
      <c r="J13" s="8">
        <v>12.087999999999999</v>
      </c>
      <c r="K13" s="8">
        <v>12.657999999999999</v>
      </c>
      <c r="L13" s="8">
        <v>12.959</v>
      </c>
      <c r="M13" s="8">
        <v>13.651</v>
      </c>
      <c r="N13" s="8">
        <v>13.96</v>
      </c>
      <c r="O13" s="8">
        <v>14.571999999999999</v>
      </c>
      <c r="P13" s="8">
        <v>14.492000000000001</v>
      </c>
      <c r="Q13" s="8">
        <v>14.968</v>
      </c>
    </row>
    <row r="16" spans="2:22" ht="15.75">
      <c r="B16" s="146" t="s">
        <v>259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</row>
    <row r="18" spans="2:24">
      <c r="B18" s="9"/>
      <c r="C18" s="10" t="s">
        <v>260</v>
      </c>
      <c r="D18" s="10" t="s">
        <v>261</v>
      </c>
      <c r="E18" s="10" t="s">
        <v>262</v>
      </c>
      <c r="F18" s="10" t="s">
        <v>263</v>
      </c>
      <c r="G18" s="10" t="s">
        <v>264</v>
      </c>
      <c r="H18" s="10" t="s">
        <v>265</v>
      </c>
      <c r="I18" s="10" t="s">
        <v>266</v>
      </c>
      <c r="J18" s="10" t="s">
        <v>267</v>
      </c>
      <c r="K18" s="10" t="s">
        <v>268</v>
      </c>
      <c r="L18" s="10" t="s">
        <v>269</v>
      </c>
      <c r="M18" s="10" t="s">
        <v>270</v>
      </c>
      <c r="N18" s="10" t="s">
        <v>271</v>
      </c>
      <c r="O18" s="10" t="s">
        <v>272</v>
      </c>
      <c r="P18" s="10" t="s">
        <v>273</v>
      </c>
      <c r="Q18" s="10" t="s">
        <v>274</v>
      </c>
      <c r="R18" s="10" t="s">
        <v>275</v>
      </c>
      <c r="S18" s="10" t="s">
        <v>276</v>
      </c>
      <c r="T18" s="10" t="s">
        <v>277</v>
      </c>
      <c r="U18" s="10" t="s">
        <v>278</v>
      </c>
      <c r="V18" s="10" t="s">
        <v>279</v>
      </c>
      <c r="W18" s="10" t="s">
        <v>280</v>
      </c>
      <c r="X18" s="10" t="s">
        <v>281</v>
      </c>
    </row>
    <row r="19" spans="2:24">
      <c r="B19" s="3" t="s">
        <v>170</v>
      </c>
      <c r="C19" s="11">
        <v>3646</v>
      </c>
      <c r="D19" s="11">
        <v>2990</v>
      </c>
      <c r="E19" s="11">
        <v>2893</v>
      </c>
      <c r="F19" s="11">
        <v>2575</v>
      </c>
      <c r="G19" s="11">
        <v>3745</v>
      </c>
      <c r="H19" s="11">
        <v>2792</v>
      </c>
      <c r="I19" s="11">
        <v>3593</v>
      </c>
      <c r="J19" s="11">
        <v>2864</v>
      </c>
      <c r="K19" s="11">
        <v>3739</v>
      </c>
      <c r="L19" s="11">
        <v>3244</v>
      </c>
      <c r="M19" s="11">
        <v>3964</v>
      </c>
      <c r="N19" s="11">
        <v>3339</v>
      </c>
      <c r="O19" s="11">
        <v>4646</v>
      </c>
      <c r="P19" s="11">
        <v>3979</v>
      </c>
      <c r="Q19" s="11">
        <v>4327</v>
      </c>
      <c r="R19" s="11">
        <v>3948</v>
      </c>
      <c r="S19" s="11">
        <v>5868</v>
      </c>
      <c r="T19" s="11">
        <v>4059</v>
      </c>
      <c r="U19" s="11">
        <v>4597</v>
      </c>
      <c r="V19" s="11">
        <v>3183</v>
      </c>
      <c r="W19" s="11">
        <v>5085</v>
      </c>
      <c r="X19" s="11">
        <v>3878</v>
      </c>
    </row>
    <row r="22" spans="2:24" ht="15.75">
      <c r="B22" s="146" t="s">
        <v>282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</row>
    <row r="24" spans="2:24">
      <c r="B24" s="6"/>
      <c r="C24" s="10" t="s">
        <v>260</v>
      </c>
      <c r="D24" s="10" t="s">
        <v>261</v>
      </c>
      <c r="E24" s="10" t="s">
        <v>262</v>
      </c>
      <c r="F24" s="10" t="s">
        <v>263</v>
      </c>
      <c r="G24" s="10" t="s">
        <v>264</v>
      </c>
      <c r="H24" s="10" t="s">
        <v>265</v>
      </c>
      <c r="I24" s="10" t="s">
        <v>266</v>
      </c>
      <c r="J24" s="10" t="s">
        <v>267</v>
      </c>
      <c r="K24" s="10" t="s">
        <v>268</v>
      </c>
      <c r="L24" s="10" t="s">
        <v>269</v>
      </c>
      <c r="M24" s="10" t="s">
        <v>270</v>
      </c>
      <c r="N24" s="10" t="s">
        <v>271</v>
      </c>
      <c r="O24" s="10" t="s">
        <v>272</v>
      </c>
      <c r="P24" s="10" t="s">
        <v>273</v>
      </c>
      <c r="Q24" s="10" t="s">
        <v>274</v>
      </c>
      <c r="R24" s="10" t="s">
        <v>275</v>
      </c>
      <c r="S24" s="10" t="s">
        <v>276</v>
      </c>
      <c r="T24" s="10" t="s">
        <v>277</v>
      </c>
      <c r="U24" s="10" t="s">
        <v>278</v>
      </c>
      <c r="V24" s="10" t="s">
        <v>279</v>
      </c>
      <c r="W24" s="10" t="s">
        <v>280</v>
      </c>
      <c r="X24" s="10" t="s">
        <v>281</v>
      </c>
    </row>
    <row r="25" spans="2:24">
      <c r="B25" s="3" t="s">
        <v>170</v>
      </c>
      <c r="C25" s="11">
        <v>1474</v>
      </c>
      <c r="D25" s="11">
        <v>1425</v>
      </c>
      <c r="E25" s="11">
        <v>1524</v>
      </c>
      <c r="F25" s="11">
        <v>1495</v>
      </c>
      <c r="G25" s="11">
        <v>1939</v>
      </c>
      <c r="H25" s="11">
        <v>1607</v>
      </c>
      <c r="I25" s="11">
        <v>1900</v>
      </c>
      <c r="J25" s="11">
        <v>1624</v>
      </c>
      <c r="K25" s="11">
        <v>1753</v>
      </c>
      <c r="L25" s="11">
        <v>1700</v>
      </c>
      <c r="M25" s="11">
        <v>1902</v>
      </c>
      <c r="N25" s="11">
        <v>1760</v>
      </c>
      <c r="O25" s="11">
        <v>2215</v>
      </c>
      <c r="P25" s="11">
        <v>1988</v>
      </c>
      <c r="Q25" s="11">
        <v>2165</v>
      </c>
      <c r="R25" s="11">
        <v>2200</v>
      </c>
      <c r="S25" s="11">
        <v>2225</v>
      </c>
      <c r="T25" s="11">
        <v>1901</v>
      </c>
      <c r="U25" s="11">
        <v>2193</v>
      </c>
      <c r="V25" s="11">
        <v>1770</v>
      </c>
      <c r="W25" s="11">
        <v>2150</v>
      </c>
      <c r="X25" s="11">
        <v>2083</v>
      </c>
    </row>
    <row r="28" spans="2:24" ht="15.75">
      <c r="B28" s="146" t="s">
        <v>283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</row>
    <row r="30" spans="2:24">
      <c r="B30" s="6"/>
      <c r="C30" s="10" t="s">
        <v>260</v>
      </c>
      <c r="D30" s="10" t="s">
        <v>261</v>
      </c>
      <c r="E30" s="10" t="s">
        <v>262</v>
      </c>
      <c r="F30" s="10" t="s">
        <v>263</v>
      </c>
      <c r="G30" s="10" t="s">
        <v>264</v>
      </c>
      <c r="H30" s="10" t="s">
        <v>265</v>
      </c>
      <c r="I30" s="10" t="s">
        <v>266</v>
      </c>
      <c r="J30" s="10" t="s">
        <v>267</v>
      </c>
      <c r="K30" s="10" t="s">
        <v>268</v>
      </c>
      <c r="L30" s="10" t="s">
        <v>269</v>
      </c>
      <c r="M30" s="10" t="s">
        <v>270</v>
      </c>
      <c r="N30" s="10" t="s">
        <v>271</v>
      </c>
      <c r="O30" s="10" t="s">
        <v>272</v>
      </c>
      <c r="P30" s="10" t="s">
        <v>273</v>
      </c>
      <c r="Q30" s="10" t="s">
        <v>274</v>
      </c>
      <c r="R30" s="10" t="s">
        <v>275</v>
      </c>
      <c r="S30" s="10" t="s">
        <v>276</v>
      </c>
      <c r="T30" s="10" t="s">
        <v>277</v>
      </c>
      <c r="U30" s="10" t="s">
        <v>278</v>
      </c>
      <c r="V30" s="10" t="s">
        <v>279</v>
      </c>
      <c r="W30" s="10" t="s">
        <v>280</v>
      </c>
      <c r="X30" s="10" t="s">
        <v>281</v>
      </c>
    </row>
    <row r="31" spans="2:24">
      <c r="B31" s="3" t="s">
        <v>170</v>
      </c>
      <c r="C31" s="11">
        <v>1442</v>
      </c>
      <c r="D31" s="11">
        <v>1446</v>
      </c>
      <c r="E31" s="11">
        <v>1722</v>
      </c>
      <c r="F31" s="11">
        <v>1755</v>
      </c>
      <c r="G31" s="11">
        <v>1981</v>
      </c>
      <c r="H31" s="11">
        <v>1665</v>
      </c>
      <c r="I31" s="11">
        <v>1955</v>
      </c>
      <c r="J31" s="11">
        <v>1743</v>
      </c>
      <c r="K31" s="11">
        <v>1804</v>
      </c>
      <c r="L31" s="11">
        <v>1747</v>
      </c>
      <c r="M31" s="11">
        <v>1902</v>
      </c>
      <c r="N31" s="11">
        <v>1772</v>
      </c>
      <c r="O31" s="11">
        <v>2290</v>
      </c>
      <c r="P31" s="11">
        <v>1713</v>
      </c>
      <c r="Q31" s="11">
        <v>2172</v>
      </c>
      <c r="R31" s="11">
        <v>2258</v>
      </c>
      <c r="S31" s="11">
        <v>2226</v>
      </c>
      <c r="T31" s="11">
        <v>1921</v>
      </c>
      <c r="U31" s="11">
        <v>2197</v>
      </c>
      <c r="V31" s="11">
        <v>1946</v>
      </c>
      <c r="W31" s="11">
        <v>2234</v>
      </c>
      <c r="X31" s="11">
        <v>2168</v>
      </c>
    </row>
    <row r="34" spans="2:24" ht="15.75">
      <c r="B34" s="146" t="s">
        <v>284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</row>
    <row r="36" spans="2:24">
      <c r="B36" s="6"/>
      <c r="C36" s="10" t="s">
        <v>260</v>
      </c>
      <c r="D36" s="10" t="s">
        <v>261</v>
      </c>
      <c r="E36" s="10" t="s">
        <v>262</v>
      </c>
      <c r="F36" s="10" t="s">
        <v>263</v>
      </c>
      <c r="G36" s="10" t="s">
        <v>264</v>
      </c>
      <c r="H36" s="10" t="s">
        <v>265</v>
      </c>
      <c r="I36" s="10" t="s">
        <v>266</v>
      </c>
      <c r="J36" s="10" t="s">
        <v>267</v>
      </c>
      <c r="K36" s="10" t="s">
        <v>268</v>
      </c>
      <c r="L36" s="10" t="s">
        <v>269</v>
      </c>
      <c r="M36" s="10" t="s">
        <v>270</v>
      </c>
      <c r="N36" s="10" t="s">
        <v>271</v>
      </c>
      <c r="O36" s="10" t="s">
        <v>272</v>
      </c>
      <c r="P36" s="10" t="s">
        <v>273</v>
      </c>
      <c r="Q36" s="10" t="s">
        <v>274</v>
      </c>
      <c r="R36" s="10" t="s">
        <v>275</v>
      </c>
      <c r="S36" s="10" t="s">
        <v>276</v>
      </c>
      <c r="T36" s="10" t="s">
        <v>277</v>
      </c>
      <c r="U36" s="10" t="s">
        <v>278</v>
      </c>
      <c r="V36" s="10" t="s">
        <v>279</v>
      </c>
      <c r="W36" s="10" t="s">
        <v>280</v>
      </c>
      <c r="X36" s="10" t="s">
        <v>281</v>
      </c>
    </row>
    <row r="37" spans="2:24">
      <c r="B37" s="3" t="s">
        <v>170</v>
      </c>
      <c r="C37" s="11">
        <v>1288</v>
      </c>
      <c r="D37" s="11">
        <v>1364</v>
      </c>
      <c r="E37" s="11">
        <v>1527</v>
      </c>
      <c r="F37" s="11">
        <v>1484</v>
      </c>
      <c r="G37" s="11">
        <v>1940</v>
      </c>
      <c r="H37" s="11">
        <v>1446</v>
      </c>
      <c r="I37" s="11">
        <v>1767</v>
      </c>
      <c r="J37" s="11">
        <v>1515</v>
      </c>
      <c r="K37" s="11">
        <v>1711</v>
      </c>
      <c r="L37" s="11">
        <v>1623</v>
      </c>
      <c r="M37" s="11">
        <v>1853</v>
      </c>
      <c r="N37" s="11">
        <v>1667</v>
      </c>
      <c r="O37" s="11">
        <v>2150</v>
      </c>
      <c r="P37" s="11">
        <v>1917</v>
      </c>
      <c r="Q37" s="11">
        <v>2128</v>
      </c>
      <c r="R37" s="11">
        <v>2145</v>
      </c>
      <c r="S37" s="11">
        <v>2179</v>
      </c>
      <c r="T37" s="11">
        <v>1840</v>
      </c>
      <c r="U37" s="11">
        <v>2155</v>
      </c>
      <c r="V37" s="11">
        <v>1751</v>
      </c>
      <c r="W37" s="11">
        <v>2151</v>
      </c>
      <c r="X37" s="11">
        <v>2069</v>
      </c>
    </row>
    <row r="40" spans="2:24" ht="15.75">
      <c r="B40" s="146" t="s">
        <v>285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</row>
    <row r="42" spans="2:24">
      <c r="B42" s="6"/>
      <c r="C42" s="10" t="s">
        <v>260</v>
      </c>
      <c r="D42" s="10" t="s">
        <v>261</v>
      </c>
      <c r="E42" s="10" t="s">
        <v>262</v>
      </c>
      <c r="F42" s="10" t="s">
        <v>263</v>
      </c>
      <c r="G42" s="10" t="s">
        <v>264</v>
      </c>
      <c r="H42" s="10" t="s">
        <v>265</v>
      </c>
      <c r="I42" s="10" t="s">
        <v>266</v>
      </c>
      <c r="J42" s="10" t="s">
        <v>267</v>
      </c>
      <c r="K42" s="10" t="s">
        <v>268</v>
      </c>
      <c r="L42" s="10" t="s">
        <v>269</v>
      </c>
      <c r="M42" s="10" t="s">
        <v>270</v>
      </c>
      <c r="N42" s="10" t="s">
        <v>271</v>
      </c>
      <c r="O42" s="10" t="s">
        <v>272</v>
      </c>
      <c r="P42" s="10" t="s">
        <v>273</v>
      </c>
      <c r="Q42" s="10" t="s">
        <v>274</v>
      </c>
      <c r="R42" s="10" t="s">
        <v>275</v>
      </c>
      <c r="S42" s="10" t="s">
        <v>276</v>
      </c>
      <c r="T42" s="10" t="s">
        <v>277</v>
      </c>
      <c r="U42" s="10" t="s">
        <v>278</v>
      </c>
      <c r="V42" s="10" t="s">
        <v>279</v>
      </c>
      <c r="W42" s="10" t="s">
        <v>280</v>
      </c>
      <c r="X42" s="10" t="s">
        <v>281</v>
      </c>
    </row>
    <row r="43" spans="2:24">
      <c r="B43" s="3" t="s">
        <v>170</v>
      </c>
      <c r="C43" s="11">
        <v>6697</v>
      </c>
      <c r="D43" s="11">
        <v>7246</v>
      </c>
      <c r="E43" s="11">
        <v>7921</v>
      </c>
      <c r="F43" s="11">
        <v>8441</v>
      </c>
      <c r="G43" s="11">
        <v>9193</v>
      </c>
      <c r="H43" s="11">
        <v>9047</v>
      </c>
      <c r="I43" s="11">
        <v>10016</v>
      </c>
      <c r="J43" s="11">
        <v>10323</v>
      </c>
      <c r="K43" s="11">
        <v>10867</v>
      </c>
      <c r="L43" s="11">
        <v>11229</v>
      </c>
      <c r="M43" s="11">
        <v>11916</v>
      </c>
      <c r="N43" s="11">
        <v>12109</v>
      </c>
      <c r="O43" s="11">
        <v>12879</v>
      </c>
      <c r="P43" s="11">
        <v>13415</v>
      </c>
      <c r="Q43" s="11">
        <v>14490</v>
      </c>
      <c r="R43" s="11">
        <v>14634</v>
      </c>
      <c r="S43" s="11">
        <v>14816</v>
      </c>
      <c r="T43" s="11">
        <v>15165</v>
      </c>
      <c r="U43" s="11">
        <v>14875</v>
      </c>
      <c r="V43" s="11">
        <v>15042</v>
      </c>
      <c r="W43" s="11">
        <v>15968</v>
      </c>
      <c r="X43" s="11">
        <v>16124</v>
      </c>
    </row>
    <row r="46" spans="2:24" ht="15.75">
      <c r="B46" s="146" t="s">
        <v>286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</row>
    <row r="48" spans="2:24">
      <c r="B48" s="6"/>
      <c r="C48" s="10" t="s">
        <v>260</v>
      </c>
      <c r="D48" s="10" t="s">
        <v>261</v>
      </c>
      <c r="E48" s="10" t="s">
        <v>262</v>
      </c>
      <c r="F48" s="10" t="s">
        <v>263</v>
      </c>
      <c r="G48" s="10" t="s">
        <v>264</v>
      </c>
      <c r="H48" s="10" t="s">
        <v>265</v>
      </c>
      <c r="I48" s="10" t="s">
        <v>266</v>
      </c>
      <c r="J48" s="10" t="s">
        <v>267</v>
      </c>
      <c r="K48" s="10" t="s">
        <v>268</v>
      </c>
      <c r="L48" s="10" t="s">
        <v>269</v>
      </c>
      <c r="M48" s="10" t="s">
        <v>270</v>
      </c>
      <c r="N48" s="10" t="s">
        <v>271</v>
      </c>
      <c r="O48" s="10" t="s">
        <v>272</v>
      </c>
      <c r="P48" s="10" t="s">
        <v>273</v>
      </c>
      <c r="Q48" s="10" t="s">
        <v>274</v>
      </c>
      <c r="R48" s="10" t="s">
        <v>275</v>
      </c>
      <c r="S48" s="10" t="s">
        <v>276</v>
      </c>
      <c r="T48" s="10" t="s">
        <v>277</v>
      </c>
      <c r="U48" s="10" t="s">
        <v>278</v>
      </c>
      <c r="V48" s="10" t="s">
        <v>279</v>
      </c>
      <c r="W48" s="10" t="s">
        <v>280</v>
      </c>
      <c r="X48" s="10" t="s">
        <v>281</v>
      </c>
    </row>
    <row r="49" spans="2:24">
      <c r="B49" s="3" t="s">
        <v>287</v>
      </c>
      <c r="C49" s="11">
        <v>501</v>
      </c>
      <c r="D49" s="11">
        <v>532</v>
      </c>
      <c r="E49" s="11">
        <v>568</v>
      </c>
      <c r="F49" s="11">
        <v>771</v>
      </c>
      <c r="G49" s="11">
        <v>771</v>
      </c>
      <c r="H49" s="11">
        <v>497</v>
      </c>
      <c r="I49" s="11">
        <v>531</v>
      </c>
      <c r="J49" s="11">
        <v>553</v>
      </c>
      <c r="K49" s="11">
        <v>837</v>
      </c>
      <c r="L49" s="11">
        <v>843</v>
      </c>
      <c r="M49" s="11">
        <v>939</v>
      </c>
      <c r="N49" s="11">
        <v>827</v>
      </c>
      <c r="O49" s="11">
        <v>1014</v>
      </c>
      <c r="P49" s="11">
        <v>998</v>
      </c>
      <c r="Q49" s="11">
        <v>1140</v>
      </c>
      <c r="R49" s="11">
        <v>1112</v>
      </c>
      <c r="S49" s="11">
        <v>1269</v>
      </c>
      <c r="T49" s="11">
        <v>1086</v>
      </c>
      <c r="U49" s="11">
        <v>1162</v>
      </c>
      <c r="V49" s="11">
        <v>1090</v>
      </c>
      <c r="W49" s="11">
        <v>1267</v>
      </c>
      <c r="X49" s="11">
        <v>1294</v>
      </c>
    </row>
    <row r="53" spans="2:24">
      <c r="B53" s="145" t="s">
        <v>288</v>
      </c>
      <c r="C53" s="145"/>
    </row>
    <row r="54" spans="2:24">
      <c r="B54" s="12">
        <v>1</v>
      </c>
      <c r="C54" s="13" t="s">
        <v>289</v>
      </c>
    </row>
    <row r="55" spans="2:24">
      <c r="B55" s="12">
        <v>2</v>
      </c>
      <c r="C55" s="13" t="s">
        <v>290</v>
      </c>
    </row>
    <row r="56" spans="2:24">
      <c r="B56" s="12">
        <v>3</v>
      </c>
      <c r="C56" s="13" t="s">
        <v>291</v>
      </c>
    </row>
    <row r="57" spans="2:24">
      <c r="B57" s="12">
        <v>4</v>
      </c>
      <c r="C57" s="13" t="s">
        <v>292</v>
      </c>
    </row>
    <row r="58" spans="2:24">
      <c r="B58" s="12">
        <v>5</v>
      </c>
      <c r="C58" s="13" t="s">
        <v>293</v>
      </c>
    </row>
    <row r="59" spans="2:24">
      <c r="B59" s="12">
        <v>6</v>
      </c>
      <c r="C59" s="13" t="s">
        <v>294</v>
      </c>
    </row>
  </sheetData>
  <mergeCells count="9">
    <mergeCell ref="B53:C53"/>
    <mergeCell ref="B34:V34"/>
    <mergeCell ref="B40:V40"/>
    <mergeCell ref="B46:V46"/>
    <mergeCell ref="B2:L2"/>
    <mergeCell ref="B16:V16"/>
    <mergeCell ref="B22:V22"/>
    <mergeCell ref="B9:P9"/>
    <mergeCell ref="B28:V2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5956AA-BED2-43FD-A191-E1BEC2EA3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estadísticas</dc:title>
  <dc:subject/>
  <dc:creator/>
  <cp:keywords/>
  <dc:description/>
  <cp:lastModifiedBy/>
  <cp:revision/>
  <dcterms:created xsi:type="dcterms:W3CDTF">2006-09-12T12:46:56Z</dcterms:created>
  <dcterms:modified xsi:type="dcterms:W3CDTF">2023-11-30T22:56:22Z</dcterms:modified>
  <cp:category/>
  <cp:contentStatus/>
</cp:coreProperties>
</file>